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060" windowHeight="7560" activeTab="0"/>
  </bookViews>
  <sheets>
    <sheet name="Online Price Quote" sheetId="1" r:id="rId1"/>
    <sheet name="zKDCalcPropertiesVHS" sheetId="2" state="veryHidden" r:id="rId2"/>
  </sheets>
  <definedNames>
    <definedName name="state" localSheetId="0">'Online Price Quote'!$K$23</definedName>
  </definedNames>
  <calcPr fullCalcOnLoad="1"/>
</workbook>
</file>

<file path=xl/sharedStrings.xml><?xml version="1.0" encoding="utf-8"?>
<sst xmlns="http://schemas.openxmlformats.org/spreadsheetml/2006/main" count="215" uniqueCount="156">
  <si>
    <t>year</t>
  </si>
  <si>
    <t>make</t>
  </si>
  <si>
    <t>Honda</t>
  </si>
  <si>
    <t>Toyota</t>
  </si>
  <si>
    <t>Chevrolet</t>
  </si>
  <si>
    <t>body style</t>
  </si>
  <si>
    <t>Sedan 4 Door</t>
  </si>
  <si>
    <t>Wagon 4 Door</t>
  </si>
  <si>
    <t>Pickup</t>
  </si>
  <si>
    <t>Convertible</t>
  </si>
  <si>
    <t>Coupe</t>
  </si>
  <si>
    <t>driver age</t>
  </si>
  <si>
    <t>male</t>
  </si>
  <si>
    <t>female</t>
  </si>
  <si>
    <t>married</t>
  </si>
  <si>
    <t>marital status</t>
  </si>
  <si>
    <t>gender</t>
  </si>
  <si>
    <t>multiplier</t>
  </si>
  <si>
    <t>Porshe</t>
  </si>
  <si>
    <t>single</t>
  </si>
  <si>
    <t>What is your car's year?</t>
  </si>
  <si>
    <t>What is your car's make?</t>
  </si>
  <si>
    <t>What is your car's body style?</t>
  </si>
  <si>
    <t>Illinois</t>
  </si>
  <si>
    <t>Indiana</t>
  </si>
  <si>
    <t>Iowa</t>
  </si>
  <si>
    <t>Michigan</t>
  </si>
  <si>
    <t>Wisconsin</t>
  </si>
  <si>
    <t>state</t>
  </si>
  <si>
    <t>Personal Information</t>
  </si>
  <si>
    <t>Car Information</t>
  </si>
  <si>
    <t>What is your age?</t>
  </si>
  <si>
    <t>What is your gender?</t>
  </si>
  <si>
    <t>What is your marital status?</t>
  </si>
  <si>
    <t>Premium / Mo</t>
  </si>
  <si>
    <t>Premium / Yr</t>
  </si>
  <si>
    <t>Midwest Car Insurance</t>
  </si>
  <si>
    <t>Personal Info</t>
  </si>
  <si>
    <t>Car Info</t>
  </si>
  <si>
    <t>Hyundai</t>
  </si>
  <si>
    <t>-- select --</t>
  </si>
  <si>
    <t>base cost / mo</t>
  </si>
  <si>
    <t>Calculations:</t>
  </si>
  <si>
    <t>Lookups:</t>
  </si>
  <si>
    <t>SUV 4WD</t>
  </si>
  <si>
    <t>*</t>
  </si>
  <si>
    <t>zKDCalcOutputDir</t>
  </si>
  <si>
    <t>zKDDispFileName</t>
  </si>
  <si>
    <t>zKDDispTemplateType</t>
  </si>
  <si>
    <t>zKDDispTemplate</t>
  </si>
  <si>
    <t>zKDCalcFileName</t>
  </si>
  <si>
    <t>zKDDispCellDetect</t>
  </si>
  <si>
    <t>zKDDispInputColor</t>
  </si>
  <si>
    <t>zKDDispInputDisplayColor</t>
  </si>
  <si>
    <t>zKDDispDynColor</t>
  </si>
  <si>
    <t>zKDDispDynDisplayColor</t>
  </si>
  <si>
    <t>zKDDispGridlines</t>
  </si>
  <si>
    <t>zKDDispHeaders</t>
  </si>
  <si>
    <t>zKDDispGenType</t>
  </si>
  <si>
    <t>zKDDispWidthType</t>
  </si>
  <si>
    <t>zKDDispWidthPixel</t>
  </si>
  <si>
    <t>zKDDispWidthPct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</si>
  <si>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</si>
  <si>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</si>
  <si>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</si>
  <si>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</si>
  <si>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</si>
  <si>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</si>
  <si>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</si>
  <si>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</si>
  <si>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N29</t>
  </si>
  <si>
    <t>zKDCalcSheetSheet2Incl</t>
  </si>
  <si>
    <t>No</t>
  </si>
  <si>
    <t>zKDCalcSheetSheet2TL</t>
  </si>
  <si>
    <t>zKDCalcSheetSheet2BR</t>
  </si>
  <si>
    <t>zKDCalcSheetSheet3Incl</t>
  </si>
  <si>
    <t>zKDCalcSheetSheet3TL</t>
  </si>
  <si>
    <t>zKDCalcSheetSheet3BR</t>
  </si>
  <si>
    <t>zKDDispTL</t>
  </si>
  <si>
    <t>B2</t>
  </si>
  <si>
    <t>zKDDispBR</t>
  </si>
  <si>
    <t>E21</t>
  </si>
  <si>
    <t>zKDDispInputCellBorder</t>
  </si>
  <si>
    <t>zKDGenKDC</t>
  </si>
  <si>
    <t>zKDGenDisp</t>
  </si>
  <si>
    <t>zKDDispSheet</t>
  </si>
  <si>
    <t>zKDCalcSheetSheet1Synch</t>
  </si>
  <si>
    <t>zKDCalcSheetSheet2Synch</t>
  </si>
  <si>
    <t>zKDCalcSheetSheet3Synch</t>
  </si>
  <si>
    <t>zKDDispSynch</t>
  </si>
  <si>
    <t>zKDDispSheetSheet1Incl</t>
  </si>
  <si>
    <t>zKDDispSheetSheet1TL</t>
  </si>
  <si>
    <t>zKDDispSheetSheet1BR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</si>
  <si>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</si>
  <si>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</si>
  <si>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</si>
  <si>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</si>
  <si>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</si>
  <si>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</si>
  <si>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</si>
  <si>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</si>
  <si>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</si>
  <si>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zKDDispInStartText</t>
  </si>
  <si>
    <t>IN_</t>
  </si>
  <si>
    <t>zKDDispRecalc</t>
  </si>
  <si>
    <t>gender:</t>
  </si>
  <si>
    <t>marital status:</t>
  </si>
  <si>
    <t>zKDCalcSheetSheet1(2)Incl</t>
  </si>
  <si>
    <t>zKDCalcSheetSheet1(2)TL</t>
  </si>
  <si>
    <t>zKDCalcSheetSheet1(2)BR</t>
  </si>
  <si>
    <t>zKDCalcSheetSheet1(2)Synch</t>
  </si>
  <si>
    <t>zKDDispSheetSheet1(2)Incl</t>
  </si>
  <si>
    <t>zKDDispSheetSheet1(2)TL</t>
  </si>
  <si>
    <t>zKDDispSheetSheet1(2)BR</t>
  </si>
  <si>
    <t>zKDDispSheetSheet1(2)Synch</t>
  </si>
  <si>
    <t>a1</t>
  </si>
  <si>
    <t>Safety Features</t>
  </si>
  <si>
    <t xml:space="preserve">Does your car have... </t>
  </si>
  <si>
    <t>feature</t>
  </si>
  <si>
    <t>anti-lock brakes</t>
  </si>
  <si>
    <t>air bags</t>
  </si>
  <si>
    <t>keyless entry</t>
  </si>
  <si>
    <t>Q29</t>
  </si>
  <si>
    <t>E28</t>
  </si>
  <si>
    <t xml:space="preserve">required:   </t>
  </si>
  <si>
    <t>Car_Insurance.kdc</t>
  </si>
  <si>
    <t>zKDCalcSheetOnlinePriceQuoteIncl</t>
  </si>
  <si>
    <t>zKDCalcSheetOnlinePriceQuoteTL</t>
  </si>
  <si>
    <t>zKDCalcSheetOnlinePriceQuoteBR</t>
  </si>
  <si>
    <t>zKDCalcSheetOnlinePriceQuoteSynch</t>
  </si>
  <si>
    <t>zKDDispSheetOnlinePriceQuoteIncl</t>
  </si>
  <si>
    <t>zKDDispSheetOnlinePriceQuoteTL</t>
  </si>
  <si>
    <t>zKDDispSheetOnlinePriceQuoteBR</t>
  </si>
  <si>
    <t>zKDDispSheetOnlinePriceQuoteSynch</t>
  </si>
  <si>
    <t>16-24</t>
  </si>
  <si>
    <t>25-30</t>
  </si>
  <si>
    <t>30-40</t>
  </si>
  <si>
    <t>40-55</t>
  </si>
  <si>
    <t>55+</t>
  </si>
  <si>
    <t>Other Insurance Comparison</t>
  </si>
  <si>
    <t>company</t>
  </si>
  <si>
    <t>How our Rate Compares</t>
  </si>
  <si>
    <t>Major Carrier #1</t>
  </si>
  <si>
    <t>Major Carrier #2</t>
  </si>
  <si>
    <t>Major Carrier #3</t>
  </si>
  <si>
    <t>Midwest</t>
  </si>
  <si>
    <t>cost</t>
  </si>
  <si>
    <t xml:space="preserve">Copyright 2005-2006.  Midwest Car Insurance Co.       </t>
  </si>
  <si>
    <t xml:space="preserve">Please answer the questions below to generate a customized quote.  </t>
  </si>
  <si>
    <t>R43</t>
  </si>
  <si>
    <t>F43</t>
  </si>
  <si>
    <t>What is your name?</t>
  </si>
  <si>
    <t>What is your state?</t>
  </si>
  <si>
    <t>C:\Inetpub\wwwroot\KDCalc\demos\Car_Insurance_Price_Quote\aspx\</t>
  </si>
  <si>
    <t>Car_Insurance.aspx</t>
  </si>
  <si>
    <t>C:\kd\Dev\KDCalc\3_Src\KDCalcDesigner\KDCalcAddIn\templates\ASPX\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</si>
</sst>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9"/>
      <name val="Arial"/>
      <family val="2"/>
    </font>
    <font>
      <b/>
      <sz val="28"/>
      <color indexed="9"/>
      <name val="Arial"/>
      <family val="2"/>
    </font>
    <font>
      <b/>
      <u val="single"/>
      <sz val="10"/>
      <name val="Arial"/>
      <family val="2"/>
    </font>
    <font>
      <b/>
      <sz val="2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6" borderId="1" xfId="0" applyFill="1" applyBorder="1" applyAlignment="1">
      <alignment/>
    </xf>
    <xf numFmtId="44" fontId="0" fillId="0" borderId="1" xfId="0" applyNumberFormat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4" fillId="7" borderId="3" xfId="0" applyFont="1" applyFill="1" applyBorder="1" applyAlignment="1">
      <alignment/>
    </xf>
    <xf numFmtId="44" fontId="4" fillId="7" borderId="3" xfId="0" applyNumberFormat="1" applyFont="1" applyFill="1" applyBorder="1" applyAlignment="1">
      <alignment/>
    </xf>
    <xf numFmtId="0" fontId="0" fillId="3" borderId="1" xfId="0" applyFill="1" applyBorder="1" applyAlignment="1" quotePrefix="1">
      <alignment/>
    </xf>
    <xf numFmtId="0" fontId="1" fillId="3" borderId="1" xfId="0" applyFont="1" applyFill="1" applyBorder="1" applyAlignment="1">
      <alignment horizontal="center"/>
    </xf>
    <xf numFmtId="44" fontId="0" fillId="4" borderId="1" xfId="17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4" borderId="6" xfId="0" applyFill="1" applyBorder="1" applyAlignment="1">
      <alignment/>
    </xf>
    <xf numFmtId="44" fontId="1" fillId="5" borderId="7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44" fontId="0" fillId="4" borderId="1" xfId="17" applyFill="1" applyBorder="1" applyAlignment="1">
      <alignment/>
    </xf>
    <xf numFmtId="0" fontId="0" fillId="0" borderId="0" xfId="0" applyBorder="1" applyAlignment="1">
      <alignment/>
    </xf>
    <xf numFmtId="0" fontId="1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6" fillId="3" borderId="12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6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1" fillId="5" borderId="15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5" borderId="19" xfId="0" applyFill="1" applyBorder="1" applyAlignment="1">
      <alignment/>
    </xf>
    <xf numFmtId="0" fontId="12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right"/>
    </xf>
    <xf numFmtId="0" fontId="12" fillId="5" borderId="18" xfId="0" applyFont="1" applyFill="1" applyBorder="1" applyAlignment="1">
      <alignment/>
    </xf>
    <xf numFmtId="0" fontId="0" fillId="5" borderId="18" xfId="0" applyFill="1" applyBorder="1" applyAlignment="1">
      <alignment horizontal="left" indent="4"/>
    </xf>
    <xf numFmtId="0" fontId="1" fillId="5" borderId="18" xfId="0" applyFont="1" applyFill="1" applyBorder="1" applyAlignment="1">
      <alignment/>
    </xf>
    <xf numFmtId="0" fontId="5" fillId="5" borderId="18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3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5"/>
          <c:w val="0.760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'Online Price Quote'!$Q$12</c:f>
              <c:strCache>
                <c:ptCount val="1"/>
                <c:pt idx="0">
                  <c:v>Midwest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'Online Price Quote'!$Q$13</c:f>
              <c:strCache>
                <c:ptCount val="1"/>
                <c:pt idx="0">
                  <c:v>Major Carrier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'Online Price Quote'!$Q$14</c:f>
              <c:strCache>
                <c:ptCount val="1"/>
                <c:pt idx="0">
                  <c:v>Major Carrier #2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'Online Price Quote'!$Q$15</c:f>
              <c:strCache>
                <c:ptCount val="1"/>
                <c:pt idx="0">
                  <c:v>Major Carrier #3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4852350"/>
        <c:axId val="1017967"/>
      </c:bar3DChart>
      <c:catAx>
        <c:axId val="44852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Insurance Carriers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1017967"/>
        <c:crosses val="autoZero"/>
        <c:auto val="1"/>
        <c:lblOffset val="100"/>
        <c:noMultiLvlLbl val="0"/>
      </c:catAx>
      <c:valAx>
        <c:axId val="101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Premium/Yr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52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165"/>
          <c:w val="0.254"/>
          <c:h val="0.4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8</xdr:row>
      <xdr:rowOff>9525</xdr:rowOff>
    </xdr:from>
    <xdr:to>
      <xdr:col>3</xdr:col>
      <xdr:colOff>638175</xdr:colOff>
      <xdr:row>9</xdr:row>
      <xdr:rowOff>57150</xdr:rowOff>
    </xdr:to>
    <xdr:pic>
      <xdr:nvPicPr>
        <xdr:cNvPr id="1" name="Gender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5335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638175</xdr:colOff>
      <xdr:row>9</xdr:row>
      <xdr:rowOff>209550</xdr:rowOff>
    </xdr:to>
    <xdr:pic>
      <xdr:nvPicPr>
        <xdr:cNvPr id="2" name="Gender_Fem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685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228600</xdr:rowOff>
    </xdr:from>
    <xdr:to>
      <xdr:col>3</xdr:col>
      <xdr:colOff>704850</xdr:colOff>
      <xdr:row>11</xdr:row>
      <xdr:rowOff>38100</xdr:rowOff>
    </xdr:to>
    <xdr:pic>
      <xdr:nvPicPr>
        <xdr:cNvPr id="3" name="MaritalStatus_Marri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9145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142875</xdr:rowOff>
    </xdr:from>
    <xdr:to>
      <xdr:col>3</xdr:col>
      <xdr:colOff>638175</xdr:colOff>
      <xdr:row>12</xdr:row>
      <xdr:rowOff>28575</xdr:rowOff>
    </xdr:to>
    <xdr:pic>
      <xdr:nvPicPr>
        <xdr:cNvPr id="4" name="MaritalStatus_Sing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066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0</xdr:rowOff>
    </xdr:from>
    <xdr:to>
      <xdr:col>3</xdr:col>
      <xdr:colOff>1257300</xdr:colOff>
      <xdr:row>20</xdr:row>
      <xdr:rowOff>57150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3400425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19050</xdr:rowOff>
    </xdr:from>
    <xdr:to>
      <xdr:col>3</xdr:col>
      <xdr:colOff>1257300</xdr:colOff>
      <xdr:row>21</xdr:row>
      <xdr:rowOff>76200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35814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47625</xdr:rowOff>
    </xdr:from>
    <xdr:to>
      <xdr:col>3</xdr:col>
      <xdr:colOff>1257300</xdr:colOff>
      <xdr:row>22</xdr:row>
      <xdr:rowOff>104775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37719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9525</xdr:rowOff>
    </xdr:from>
    <xdr:to>
      <xdr:col>4</xdr:col>
      <xdr:colOff>838200</xdr:colOff>
      <xdr:row>41</xdr:row>
      <xdr:rowOff>9525</xdr:rowOff>
    </xdr:to>
    <xdr:graphicFrame>
      <xdr:nvGraphicFramePr>
        <xdr:cNvPr id="8" name="Chart 22"/>
        <xdr:cNvGraphicFramePr/>
      </xdr:nvGraphicFramePr>
      <xdr:xfrm>
        <a:off x="333375" y="4905375"/>
        <a:ext cx="41338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2" width="1.421875" style="0" customWidth="1"/>
    <col min="3" max="3" width="30.7109375" style="1" customWidth="1"/>
    <col min="4" max="4" width="19.421875" style="0" customWidth="1"/>
    <col min="5" max="5" width="13.421875" style="0" customWidth="1"/>
    <col min="6" max="6" width="1.421875" style="0" customWidth="1"/>
    <col min="7" max="7" width="2.8515625" style="0" customWidth="1"/>
    <col min="8" max="8" width="14.421875" style="0" customWidth="1"/>
    <col min="9" max="9" width="9.57421875" style="0" bestFit="1" customWidth="1"/>
    <col min="10" max="10" width="4.28125" style="0" customWidth="1"/>
    <col min="11" max="11" width="15.00390625" style="0" bestFit="1" customWidth="1"/>
    <col min="12" max="12" width="8.421875" style="0" bestFit="1" customWidth="1"/>
    <col min="13" max="13" width="3.140625" style="0" customWidth="1"/>
    <col min="14" max="14" width="13.421875" style="0" customWidth="1"/>
    <col min="15" max="15" width="8.421875" style="0" bestFit="1" customWidth="1"/>
    <col min="16" max="16" width="3.140625" style="0" customWidth="1"/>
    <col min="17" max="17" width="14.8515625" style="0" bestFit="1" customWidth="1"/>
    <col min="18" max="18" width="10.28125" style="0" bestFit="1" customWidth="1"/>
  </cols>
  <sheetData>
    <row r="1" spans="1:7" ht="13.5" thickBot="1">
      <c r="A1" s="31"/>
      <c r="B1" s="31"/>
      <c r="C1" s="31"/>
      <c r="D1" s="31"/>
      <c r="E1" s="31"/>
      <c r="F1" s="31"/>
      <c r="G1" s="31"/>
    </row>
    <row r="2" spans="1:7" ht="30" customHeight="1">
      <c r="A2" s="31"/>
      <c r="B2" s="32"/>
      <c r="C2" s="60" t="s">
        <v>36</v>
      </c>
      <c r="D2" s="60"/>
      <c r="E2" s="60"/>
      <c r="F2" s="33"/>
      <c r="G2" s="31"/>
    </row>
    <row r="3" spans="1:11" ht="12.75">
      <c r="A3" s="31"/>
      <c r="B3" s="36"/>
      <c r="C3" s="43" t="s">
        <v>148</v>
      </c>
      <c r="D3" s="44"/>
      <c r="E3" s="45"/>
      <c r="F3" s="38"/>
      <c r="G3" s="31"/>
      <c r="H3" s="8" t="s">
        <v>42</v>
      </c>
      <c r="K3" s="8" t="s">
        <v>43</v>
      </c>
    </row>
    <row r="4" spans="1:17" ht="12.75">
      <c r="A4" s="31"/>
      <c r="B4" s="37"/>
      <c r="C4" s="46"/>
      <c r="D4" s="6"/>
      <c r="E4" s="47"/>
      <c r="F4" s="39"/>
      <c r="G4" s="31"/>
      <c r="H4" s="2" t="s">
        <v>41</v>
      </c>
      <c r="I4" s="19">
        <v>100</v>
      </c>
      <c r="K4" s="9" t="s">
        <v>37</v>
      </c>
      <c r="N4" s="9" t="s">
        <v>38</v>
      </c>
      <c r="Q4" s="9" t="s">
        <v>116</v>
      </c>
    </row>
    <row r="5" spans="1:18" ht="12.75">
      <c r="A5" s="31"/>
      <c r="B5" s="37"/>
      <c r="C5" s="48" t="s">
        <v>29</v>
      </c>
      <c r="D5" s="27" t="s">
        <v>124</v>
      </c>
      <c r="E5" s="49" t="s">
        <v>45</v>
      </c>
      <c r="F5" s="40"/>
      <c r="G5" s="31"/>
      <c r="H5" s="18" t="s">
        <v>17</v>
      </c>
      <c r="I5" s="10"/>
      <c r="K5" s="2" t="s">
        <v>16</v>
      </c>
      <c r="L5" s="3" t="s">
        <v>17</v>
      </c>
      <c r="N5" s="2" t="s">
        <v>0</v>
      </c>
      <c r="O5" s="3" t="s">
        <v>17</v>
      </c>
      <c r="Q5" s="2" t="s">
        <v>118</v>
      </c>
      <c r="R5" s="3" t="s">
        <v>17</v>
      </c>
    </row>
    <row r="6" spans="1:18" ht="12.75">
      <c r="A6" s="31"/>
      <c r="B6" s="37"/>
      <c r="C6" s="50" t="s">
        <v>151</v>
      </c>
      <c r="D6" s="28"/>
      <c r="E6" s="49" t="s">
        <v>45</v>
      </c>
      <c r="F6" s="40"/>
      <c r="G6" s="31"/>
      <c r="H6" s="11" t="e">
        <f>IF(D6="",#N/A,1)</f>
        <v>#N/A</v>
      </c>
      <c r="I6" s="12"/>
      <c r="K6" s="17" t="s">
        <v>40</v>
      </c>
      <c r="L6" s="5" t="e">
        <v>#N/A</v>
      </c>
      <c r="N6" s="17" t="s">
        <v>40</v>
      </c>
      <c r="O6" s="5" t="e">
        <v>#N/A</v>
      </c>
      <c r="Q6" s="3" t="s">
        <v>119</v>
      </c>
      <c r="R6" s="5">
        <v>0.95</v>
      </c>
    </row>
    <row r="7" spans="1:18" ht="12.75">
      <c r="A7" s="31"/>
      <c r="B7" s="37"/>
      <c r="C7" s="50" t="s">
        <v>152</v>
      </c>
      <c r="D7" s="20" t="s">
        <v>40</v>
      </c>
      <c r="E7" s="49" t="s">
        <v>45</v>
      </c>
      <c r="F7" s="40"/>
      <c r="G7" s="31"/>
      <c r="H7" s="11" t="e">
        <f ca="1">OFFSET(state,MATCH(D7,K24:K29,0),1)</f>
        <v>#N/A</v>
      </c>
      <c r="I7" s="12"/>
      <c r="K7" s="4" t="s">
        <v>13</v>
      </c>
      <c r="L7" s="5">
        <v>0.9</v>
      </c>
      <c r="N7" s="3">
        <v>1998</v>
      </c>
      <c r="O7" s="5">
        <v>0.8</v>
      </c>
      <c r="Q7" s="3" t="s">
        <v>120</v>
      </c>
      <c r="R7" s="5">
        <v>0.92</v>
      </c>
    </row>
    <row r="8" spans="1:18" ht="12.75">
      <c r="A8" s="31"/>
      <c r="B8" s="37"/>
      <c r="C8" s="51" t="s">
        <v>31</v>
      </c>
      <c r="D8" s="20" t="s">
        <v>40</v>
      </c>
      <c r="E8" s="49" t="s">
        <v>45</v>
      </c>
      <c r="F8" s="40"/>
      <c r="G8" s="31"/>
      <c r="H8" s="11" t="e">
        <f ca="1">OFFSET(K15,MATCH(D8,K16:K21,0),1)</f>
        <v>#N/A</v>
      </c>
      <c r="I8" s="10"/>
      <c r="K8" s="4" t="s">
        <v>12</v>
      </c>
      <c r="L8" s="5">
        <v>1.1</v>
      </c>
      <c r="N8" s="3">
        <v>1999</v>
      </c>
      <c r="O8" s="5">
        <v>0.9</v>
      </c>
      <c r="Q8" s="3" t="s">
        <v>121</v>
      </c>
      <c r="R8" s="5">
        <v>1.04</v>
      </c>
    </row>
    <row r="9" spans="1:15" ht="12.75">
      <c r="A9" s="31"/>
      <c r="B9" s="37"/>
      <c r="C9" s="51" t="s">
        <v>32</v>
      </c>
      <c r="D9" s="7"/>
      <c r="E9" s="49" t="s">
        <v>45</v>
      </c>
      <c r="F9" s="40"/>
      <c r="G9" s="31"/>
      <c r="H9" s="11">
        <f>IF(H20,L8,IF(I20,L7,0))</f>
        <v>0</v>
      </c>
      <c r="I9" s="10"/>
      <c r="N9" s="3">
        <v>2000</v>
      </c>
      <c r="O9" s="5">
        <v>1</v>
      </c>
    </row>
    <row r="10" spans="1:17" ht="18.75" customHeight="1">
      <c r="A10" s="31"/>
      <c r="B10" s="37"/>
      <c r="C10" s="52"/>
      <c r="D10" s="6"/>
      <c r="E10" s="47"/>
      <c r="F10" s="39"/>
      <c r="G10" s="31"/>
      <c r="H10" s="11">
        <f>IF(H22,L12,IF(I22,L13,0))</f>
        <v>0</v>
      </c>
      <c r="I10" s="10"/>
      <c r="K10" s="2" t="s">
        <v>15</v>
      </c>
      <c r="L10" s="3" t="s">
        <v>17</v>
      </c>
      <c r="N10" s="3">
        <v>2001</v>
      </c>
      <c r="O10" s="5">
        <v>1.3</v>
      </c>
      <c r="Q10" s="9" t="s">
        <v>139</v>
      </c>
    </row>
    <row r="11" spans="1:18" ht="12.75">
      <c r="A11" s="31"/>
      <c r="B11" s="37"/>
      <c r="C11" s="51" t="s">
        <v>33</v>
      </c>
      <c r="D11" s="6"/>
      <c r="E11" s="49" t="s">
        <v>45</v>
      </c>
      <c r="F11" s="40"/>
      <c r="G11" s="31"/>
      <c r="H11" s="11">
        <f>IF(I11,R6,1)</f>
        <v>1</v>
      </c>
      <c r="I11" s="10"/>
      <c r="K11" s="17" t="s">
        <v>40</v>
      </c>
      <c r="L11" s="5" t="e">
        <v>#N/A</v>
      </c>
      <c r="N11" s="3">
        <v>2002</v>
      </c>
      <c r="O11" s="5">
        <v>1.5</v>
      </c>
      <c r="Q11" s="2" t="s">
        <v>140</v>
      </c>
      <c r="R11" s="3" t="s">
        <v>146</v>
      </c>
    </row>
    <row r="12" spans="1:18" ht="12.75">
      <c r="A12" s="31"/>
      <c r="B12" s="37"/>
      <c r="C12" s="51"/>
      <c r="D12" s="7"/>
      <c r="E12" s="49"/>
      <c r="F12" s="40"/>
      <c r="G12" s="31"/>
      <c r="H12" s="11">
        <f>IF(I12,R7,1)</f>
        <v>1</v>
      </c>
      <c r="I12" s="10"/>
      <c r="K12" s="3" t="s">
        <v>14</v>
      </c>
      <c r="L12" s="5">
        <v>0.9</v>
      </c>
      <c r="N12" s="3">
        <v>2003</v>
      </c>
      <c r="O12" s="5">
        <v>1.8</v>
      </c>
      <c r="Q12" s="29" t="s">
        <v>145</v>
      </c>
      <c r="R12" s="30">
        <f>IF(D26="--",0,D26)</f>
        <v>0</v>
      </c>
    </row>
    <row r="13" spans="1:18" ht="12.75">
      <c r="A13" s="31"/>
      <c r="B13" s="37"/>
      <c r="C13" s="52"/>
      <c r="D13" s="6"/>
      <c r="E13" s="47"/>
      <c r="F13" s="39"/>
      <c r="G13" s="31"/>
      <c r="H13" s="11">
        <f>IF(I13,R8,1)</f>
        <v>1</v>
      </c>
      <c r="I13" s="10"/>
      <c r="K13" s="3" t="s">
        <v>19</v>
      </c>
      <c r="L13" s="5">
        <v>1.1</v>
      </c>
      <c r="Q13" s="29" t="s">
        <v>142</v>
      </c>
      <c r="R13" s="30">
        <f ca="1">IF(D26="--",0,(0.95+RAND())*D26)</f>
        <v>0</v>
      </c>
    </row>
    <row r="14" spans="1:18" ht="12.75">
      <c r="A14" s="31"/>
      <c r="B14" s="37"/>
      <c r="C14" s="48" t="s">
        <v>30</v>
      </c>
      <c r="D14" s="6"/>
      <c r="E14" s="49"/>
      <c r="F14" s="40"/>
      <c r="G14" s="31"/>
      <c r="H14" s="11" t="e">
        <f ca="1">OFFSET(N5,MATCH(D15,N6:N12,0),1)</f>
        <v>#N/A</v>
      </c>
      <c r="I14" s="10"/>
      <c r="N14" s="2" t="s">
        <v>1</v>
      </c>
      <c r="O14" s="3" t="s">
        <v>17</v>
      </c>
      <c r="Q14" s="29" t="s">
        <v>143</v>
      </c>
      <c r="R14" s="30">
        <f ca="1">IF(D26="--",0,(0.78+RAND())*D26)</f>
        <v>0</v>
      </c>
    </row>
    <row r="15" spans="1:18" ht="12.75">
      <c r="A15" s="31"/>
      <c r="B15" s="37"/>
      <c r="C15" s="51" t="s">
        <v>20</v>
      </c>
      <c r="D15" s="20" t="s">
        <v>40</v>
      </c>
      <c r="E15" s="49" t="s">
        <v>45</v>
      </c>
      <c r="F15" s="40"/>
      <c r="G15" s="31"/>
      <c r="H15" s="11" t="e">
        <f ca="1">OFFSET(N14,MATCH(D16,N15:N20,0),1)</f>
        <v>#N/A</v>
      </c>
      <c r="I15" s="10"/>
      <c r="K15" s="2" t="s">
        <v>11</v>
      </c>
      <c r="L15" s="3" t="s">
        <v>17</v>
      </c>
      <c r="N15" s="17" t="s">
        <v>40</v>
      </c>
      <c r="O15" s="5" t="e">
        <v>#N/A</v>
      </c>
      <c r="Q15" s="29" t="s">
        <v>144</v>
      </c>
      <c r="R15" s="30">
        <f ca="1">IF(D26="--",0,(0.85+RAND())*D26)</f>
        <v>0</v>
      </c>
    </row>
    <row r="16" spans="1:15" ht="13.5" thickBot="1">
      <c r="A16" s="31"/>
      <c r="B16" s="37"/>
      <c r="C16" s="51" t="s">
        <v>21</v>
      </c>
      <c r="D16" s="20" t="s">
        <v>40</v>
      </c>
      <c r="E16" s="49" t="s">
        <v>45</v>
      </c>
      <c r="F16" s="40"/>
      <c r="G16" s="31"/>
      <c r="H16" s="13" t="e">
        <f ca="1">OFFSET(N22,MATCH(D17,N23:N29,0),1)</f>
        <v>#N/A</v>
      </c>
      <c r="I16" s="14"/>
      <c r="K16" s="17" t="s">
        <v>40</v>
      </c>
      <c r="L16" s="5" t="e">
        <v>#N/A</v>
      </c>
      <c r="N16" s="3" t="s">
        <v>4</v>
      </c>
      <c r="O16" s="5">
        <v>1.1</v>
      </c>
    </row>
    <row r="17" spans="1:15" ht="13.5" thickTop="1">
      <c r="A17" s="31"/>
      <c r="B17" s="37"/>
      <c r="C17" s="51" t="s">
        <v>22</v>
      </c>
      <c r="D17" s="20" t="s">
        <v>40</v>
      </c>
      <c r="E17" s="49" t="s">
        <v>45</v>
      </c>
      <c r="F17" s="40"/>
      <c r="G17" s="31"/>
      <c r="H17" s="15" t="e">
        <f>H6*H7*H8*H9*H10*H11*H12*H13*H14*H15*H16</f>
        <v>#N/A</v>
      </c>
      <c r="I17" s="16" t="e">
        <f>I4*H17</f>
        <v>#N/A</v>
      </c>
      <c r="K17" s="4" t="s">
        <v>134</v>
      </c>
      <c r="L17" s="5">
        <v>1.5</v>
      </c>
      <c r="N17" s="3" t="s">
        <v>39</v>
      </c>
      <c r="O17" s="5">
        <v>1.2</v>
      </c>
    </row>
    <row r="18" spans="1:15" ht="12.75">
      <c r="A18" s="31"/>
      <c r="B18" s="37"/>
      <c r="C18" s="51"/>
      <c r="D18" s="7"/>
      <c r="E18" s="47"/>
      <c r="F18" s="39"/>
      <c r="G18" s="31"/>
      <c r="K18" s="4" t="s">
        <v>135</v>
      </c>
      <c r="L18" s="5">
        <v>1.25</v>
      </c>
      <c r="N18" s="3" t="s">
        <v>2</v>
      </c>
      <c r="O18" s="5">
        <v>1</v>
      </c>
    </row>
    <row r="19" spans="1:15" ht="12.75">
      <c r="A19" s="31"/>
      <c r="B19" s="37"/>
      <c r="C19" s="53" t="s">
        <v>116</v>
      </c>
      <c r="D19" s="7"/>
      <c r="E19" s="47"/>
      <c r="F19" s="39"/>
      <c r="G19" s="31"/>
      <c r="H19" s="23" t="s">
        <v>105</v>
      </c>
      <c r="I19" s="22"/>
      <c r="K19" s="4" t="s">
        <v>136</v>
      </c>
      <c r="L19" s="5">
        <v>1.15</v>
      </c>
      <c r="N19" s="3" t="s">
        <v>18</v>
      </c>
      <c r="O19" s="5">
        <v>1.5</v>
      </c>
    </row>
    <row r="20" spans="1:15" ht="12.75">
      <c r="A20" s="31"/>
      <c r="B20" s="37"/>
      <c r="C20" s="51" t="s">
        <v>117</v>
      </c>
      <c r="D20" s="7"/>
      <c r="E20" s="47"/>
      <c r="F20" s="39"/>
      <c r="G20" s="31"/>
      <c r="H20" s="24"/>
      <c r="I20" s="24"/>
      <c r="K20" s="4" t="s">
        <v>137</v>
      </c>
      <c r="L20" s="5">
        <v>1</v>
      </c>
      <c r="N20" s="3" t="s">
        <v>3</v>
      </c>
      <c r="O20" s="5">
        <v>1</v>
      </c>
    </row>
    <row r="21" spans="1:12" ht="12.75">
      <c r="A21" s="31"/>
      <c r="B21" s="37"/>
      <c r="C21" s="54"/>
      <c r="D21" s="7"/>
      <c r="E21" s="47"/>
      <c r="F21" s="39"/>
      <c r="G21" s="31"/>
      <c r="H21" s="23" t="s">
        <v>106</v>
      </c>
      <c r="I21" s="22"/>
      <c r="K21" s="4" t="s">
        <v>138</v>
      </c>
      <c r="L21" s="5">
        <v>1.2</v>
      </c>
    </row>
    <row r="22" spans="1:15" ht="12.75">
      <c r="A22" s="31"/>
      <c r="B22" s="37"/>
      <c r="C22" s="54"/>
      <c r="D22" s="7"/>
      <c r="E22" s="47"/>
      <c r="F22" s="39"/>
      <c r="G22" s="31"/>
      <c r="H22" s="21"/>
      <c r="I22" s="21"/>
      <c r="N22" s="2" t="s">
        <v>5</v>
      </c>
      <c r="O22" s="3" t="s">
        <v>17</v>
      </c>
    </row>
    <row r="23" spans="1:15" ht="12.75">
      <c r="A23" s="31"/>
      <c r="B23" s="37"/>
      <c r="C23" s="54"/>
      <c r="D23" s="7"/>
      <c r="E23" s="47"/>
      <c r="F23" s="39"/>
      <c r="G23" s="31"/>
      <c r="K23" s="2" t="s">
        <v>28</v>
      </c>
      <c r="L23" s="3" t="s">
        <v>17</v>
      </c>
      <c r="N23" s="17" t="s">
        <v>40</v>
      </c>
      <c r="O23" s="5" t="e">
        <v>#N/A</v>
      </c>
    </row>
    <row r="24" spans="1:15" ht="13.5" thickBot="1">
      <c r="A24" s="31"/>
      <c r="B24" s="37"/>
      <c r="C24" s="55" t="s">
        <v>34</v>
      </c>
      <c r="D24" s="25" t="str">
        <f>IF(ISERROR(I17),"--",I17)</f>
        <v>--</v>
      </c>
      <c r="E24" s="47"/>
      <c r="F24" s="39"/>
      <c r="G24" s="31"/>
      <c r="K24" s="17" t="s">
        <v>40</v>
      </c>
      <c r="L24" s="5" t="e">
        <v>#N/A</v>
      </c>
      <c r="N24" s="4" t="s">
        <v>9</v>
      </c>
      <c r="O24" s="5">
        <v>1.4</v>
      </c>
    </row>
    <row r="25" spans="1:15" ht="13.5" thickTop="1">
      <c r="A25" s="31"/>
      <c r="B25" s="37"/>
      <c r="C25" s="51"/>
      <c r="D25" s="7"/>
      <c r="E25" s="47"/>
      <c r="F25" s="39"/>
      <c r="G25" s="31"/>
      <c r="K25" s="3" t="s">
        <v>23</v>
      </c>
      <c r="L25" s="5">
        <v>1.1</v>
      </c>
      <c r="N25" s="4" t="s">
        <v>10</v>
      </c>
      <c r="O25" s="5">
        <v>1</v>
      </c>
    </row>
    <row r="26" spans="1:15" ht="13.5" thickBot="1">
      <c r="A26" s="31"/>
      <c r="B26" s="37"/>
      <c r="C26" s="55" t="s">
        <v>35</v>
      </c>
      <c r="D26" s="25" t="str">
        <f>IF(ISERROR(I17),"--",I17*12)</f>
        <v>--</v>
      </c>
      <c r="E26" s="47"/>
      <c r="F26" s="39"/>
      <c r="G26" s="31"/>
      <c r="K26" s="3" t="s">
        <v>24</v>
      </c>
      <c r="L26" s="5">
        <v>1.05</v>
      </c>
      <c r="N26" s="4" t="s">
        <v>8</v>
      </c>
      <c r="O26" s="5">
        <v>1.25</v>
      </c>
    </row>
    <row r="27" spans="1:15" ht="13.5" thickTop="1">
      <c r="A27" s="31"/>
      <c r="B27" s="37"/>
      <c r="C27" s="56"/>
      <c r="D27" s="26"/>
      <c r="E27" s="47"/>
      <c r="F27" s="39"/>
      <c r="G27" s="31"/>
      <c r="K27" s="3" t="s">
        <v>25</v>
      </c>
      <c r="L27" s="5">
        <v>1</v>
      </c>
      <c r="N27" s="4" t="s">
        <v>6</v>
      </c>
      <c r="O27" s="5">
        <v>1</v>
      </c>
    </row>
    <row r="28" spans="1:15" ht="12.75">
      <c r="A28" s="31"/>
      <c r="B28" s="37"/>
      <c r="C28" s="53" t="s">
        <v>141</v>
      </c>
      <c r="D28" s="26"/>
      <c r="E28" s="47"/>
      <c r="F28" s="39"/>
      <c r="G28" s="31"/>
      <c r="K28" s="3" t="s">
        <v>26</v>
      </c>
      <c r="L28" s="5">
        <v>1.1</v>
      </c>
      <c r="N28" s="4" t="s">
        <v>44</v>
      </c>
      <c r="O28" s="5">
        <v>1.1</v>
      </c>
    </row>
    <row r="29" spans="1:15" ht="12.75">
      <c r="A29" s="31"/>
      <c r="B29" s="37"/>
      <c r="C29" s="56"/>
      <c r="D29" s="26"/>
      <c r="E29" s="47"/>
      <c r="F29" s="39"/>
      <c r="G29" s="31"/>
      <c r="K29" s="3" t="s">
        <v>27</v>
      </c>
      <c r="L29" s="5">
        <v>0.9</v>
      </c>
      <c r="N29" s="4" t="s">
        <v>7</v>
      </c>
      <c r="O29" s="5">
        <v>0.9</v>
      </c>
    </row>
    <row r="30" spans="1:7" ht="12.75">
      <c r="A30" s="31"/>
      <c r="B30" s="37"/>
      <c r="C30" s="56"/>
      <c r="D30" s="26"/>
      <c r="E30" s="47"/>
      <c r="F30" s="39"/>
      <c r="G30" s="31"/>
    </row>
    <row r="31" spans="1:7" ht="12.75">
      <c r="A31" s="31"/>
      <c r="B31" s="37"/>
      <c r="C31" s="56"/>
      <c r="D31" s="26"/>
      <c r="E31" s="47"/>
      <c r="F31" s="39"/>
      <c r="G31" s="31"/>
    </row>
    <row r="32" spans="1:7" ht="12.75">
      <c r="A32" s="31"/>
      <c r="B32" s="37"/>
      <c r="C32" s="56"/>
      <c r="D32" s="26"/>
      <c r="E32" s="47"/>
      <c r="F32" s="39"/>
      <c r="G32" s="31"/>
    </row>
    <row r="33" spans="1:7" ht="12.75">
      <c r="A33" s="31"/>
      <c r="B33" s="37"/>
      <c r="C33" s="56"/>
      <c r="D33" s="26"/>
      <c r="E33" s="47"/>
      <c r="F33" s="39"/>
      <c r="G33" s="31"/>
    </row>
    <row r="34" spans="1:7" ht="12.75">
      <c r="A34" s="31"/>
      <c r="B34" s="37"/>
      <c r="C34" s="56"/>
      <c r="D34" s="26"/>
      <c r="E34" s="47"/>
      <c r="F34" s="39"/>
      <c r="G34" s="31"/>
    </row>
    <row r="35" spans="1:7" ht="12.75">
      <c r="A35" s="31"/>
      <c r="B35" s="37"/>
      <c r="C35" s="56"/>
      <c r="D35" s="26"/>
      <c r="E35" s="47"/>
      <c r="F35" s="39"/>
      <c r="G35" s="31"/>
    </row>
    <row r="36" spans="1:7" ht="12.75">
      <c r="A36" s="31"/>
      <c r="B36" s="37"/>
      <c r="C36" s="56"/>
      <c r="D36" s="26"/>
      <c r="E36" s="47"/>
      <c r="F36" s="39"/>
      <c r="G36" s="31"/>
    </row>
    <row r="37" spans="1:7" ht="12.75">
      <c r="A37" s="31"/>
      <c r="B37" s="37"/>
      <c r="C37" s="56"/>
      <c r="D37" s="26"/>
      <c r="E37" s="47"/>
      <c r="F37" s="39"/>
      <c r="G37" s="31"/>
    </row>
    <row r="38" spans="1:7" ht="12.75">
      <c r="A38" s="31"/>
      <c r="B38" s="37"/>
      <c r="C38" s="56"/>
      <c r="D38" s="26"/>
      <c r="E38" s="47"/>
      <c r="F38" s="39"/>
      <c r="G38" s="31"/>
    </row>
    <row r="39" spans="1:7" ht="12.75">
      <c r="A39" s="31"/>
      <c r="B39" s="37"/>
      <c r="C39" s="56"/>
      <c r="D39" s="26"/>
      <c r="E39" s="47"/>
      <c r="F39" s="39"/>
      <c r="G39" s="31"/>
    </row>
    <row r="40" spans="1:7" ht="12.75">
      <c r="A40" s="31"/>
      <c r="B40" s="37"/>
      <c r="C40" s="56"/>
      <c r="D40" s="26"/>
      <c r="E40" s="47"/>
      <c r="F40" s="39"/>
      <c r="G40" s="31"/>
    </row>
    <row r="41" spans="1:7" ht="12.75">
      <c r="A41" s="31"/>
      <c r="B41" s="37"/>
      <c r="C41" s="56"/>
      <c r="D41" s="26"/>
      <c r="E41" s="47"/>
      <c r="F41" s="39"/>
      <c r="G41" s="31"/>
    </row>
    <row r="42" spans="1:7" ht="12.75">
      <c r="A42" s="31"/>
      <c r="B42" s="37"/>
      <c r="C42" s="57" t="s">
        <v>147</v>
      </c>
      <c r="D42" s="58"/>
      <c r="E42" s="59"/>
      <c r="F42" s="39"/>
      <c r="G42" s="31"/>
    </row>
    <row r="43" spans="1:7" ht="7.5" customHeight="1" thickBot="1">
      <c r="A43" s="31"/>
      <c r="B43" s="34"/>
      <c r="C43" s="41"/>
      <c r="D43" s="42"/>
      <c r="E43" s="42"/>
      <c r="F43" s="35"/>
      <c r="G43" s="31"/>
    </row>
  </sheetData>
  <mergeCells count="2">
    <mergeCell ref="C42:E42"/>
    <mergeCell ref="C2:E2"/>
  </mergeCells>
  <dataValidations count="5">
    <dataValidation type="list" allowBlank="1" showInputMessage="1" showErrorMessage="1" sqref="D15">
      <formula1>$N$6:$N$12</formula1>
    </dataValidation>
    <dataValidation type="list" allowBlank="1" showInputMessage="1" showErrorMessage="1" sqref="D8">
      <formula1>$K$16:$K$21</formula1>
    </dataValidation>
    <dataValidation type="list" allowBlank="1" showInputMessage="1" showErrorMessage="1" sqref="D7">
      <formula1>$K$24:$K$29</formula1>
    </dataValidation>
    <dataValidation type="list" allowBlank="1" showInputMessage="1" showErrorMessage="1" sqref="D16">
      <formula1>$N$15:$N$20</formula1>
    </dataValidation>
    <dataValidation type="list" allowBlank="1" showInputMessage="1" showErrorMessage="1" sqref="D17">
      <formula1>$N$23:$N$29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54</v>
      </c>
      <c r="B2">
        <v>8388736</v>
      </c>
    </row>
    <row r="3" spans="1:2" ht="12.75">
      <c r="A3" t="s">
        <v>55</v>
      </c>
      <c r="B3">
        <v>14737632</v>
      </c>
    </row>
    <row r="4" spans="1:2" ht="12.75">
      <c r="A4" t="s">
        <v>78</v>
      </c>
      <c r="B4" t="s">
        <v>79</v>
      </c>
    </row>
    <row r="5" spans="1:2" ht="12.75">
      <c r="A5" t="s">
        <v>80</v>
      </c>
      <c r="B5" t="s">
        <v>81</v>
      </c>
    </row>
    <row r="6" spans="1:2" ht="12.75">
      <c r="A6" t="s">
        <v>85</v>
      </c>
      <c r="B6">
        <v>0</v>
      </c>
    </row>
    <row r="7" spans="1:2" ht="12.75">
      <c r="A7" t="s">
        <v>89</v>
      </c>
      <c r="B7">
        <v>0</v>
      </c>
    </row>
    <row r="8" spans="1:2" ht="12.75">
      <c r="A8" t="s">
        <v>107</v>
      </c>
      <c r="B8" t="s">
        <v>66</v>
      </c>
    </row>
    <row r="9" spans="1:2" ht="12.75">
      <c r="A9" t="s">
        <v>108</v>
      </c>
      <c r="B9" t="s">
        <v>68</v>
      </c>
    </row>
    <row r="10" spans="1:2" ht="12.75">
      <c r="A10" t="s">
        <v>109</v>
      </c>
      <c r="B10" t="s">
        <v>70</v>
      </c>
    </row>
    <row r="11" spans="1:2" ht="12.75">
      <c r="A11" t="s">
        <v>110</v>
      </c>
      <c r="B11" t="s">
        <v>66</v>
      </c>
    </row>
    <row r="12" spans="1:2" ht="12.75">
      <c r="A12" t="s">
        <v>111</v>
      </c>
      <c r="B12" t="s">
        <v>66</v>
      </c>
    </row>
    <row r="13" spans="1:2" ht="12.75">
      <c r="A13" t="s">
        <v>112</v>
      </c>
      <c r="B13" t="s">
        <v>68</v>
      </c>
    </row>
    <row r="14" spans="1:2" ht="12.75">
      <c r="A14" t="s">
        <v>113</v>
      </c>
      <c r="B14" t="s">
        <v>70</v>
      </c>
    </row>
    <row r="15" spans="1:2" ht="12.75">
      <c r="A15" t="s">
        <v>114</v>
      </c>
      <c r="B15" t="s">
        <v>66</v>
      </c>
    </row>
    <row r="16" spans="1:2" ht="12.75">
      <c r="A16" t="s">
        <v>65</v>
      </c>
      <c r="B16" t="s">
        <v>66</v>
      </c>
    </row>
    <row r="17" spans="1:2" ht="12.75">
      <c r="A17" t="s">
        <v>67</v>
      </c>
      <c r="B17" t="s">
        <v>68</v>
      </c>
    </row>
    <row r="18" spans="1:2" ht="12.75">
      <c r="A18" t="s">
        <v>69</v>
      </c>
      <c r="B18" t="s">
        <v>122</v>
      </c>
    </row>
    <row r="19" spans="1:2" ht="12.75">
      <c r="A19" t="s">
        <v>86</v>
      </c>
      <c r="B19" t="s">
        <v>66</v>
      </c>
    </row>
    <row r="20" spans="1:2" ht="12.75">
      <c r="A20" t="s">
        <v>90</v>
      </c>
      <c r="B20" t="s">
        <v>66</v>
      </c>
    </row>
    <row r="21" spans="1:2" ht="12.75">
      <c r="A21" t="s">
        <v>91</v>
      </c>
      <c r="B21" t="s">
        <v>115</v>
      </c>
    </row>
    <row r="22" spans="1:2" ht="12.75">
      <c r="A22" t="s">
        <v>92</v>
      </c>
      <c r="B22" t="s">
        <v>123</v>
      </c>
    </row>
    <row r="23" spans="1:2" ht="12.75">
      <c r="A23" t="s">
        <v>93</v>
      </c>
      <c r="B23" t="s">
        <v>72</v>
      </c>
    </row>
    <row r="24" spans="1:2" ht="12.75">
      <c r="A24" t="s">
        <v>75</v>
      </c>
      <c r="B24" t="s">
        <v>72</v>
      </c>
    </row>
    <row r="25" spans="1:2" ht="12.75">
      <c r="A25" t="s">
        <v>76</v>
      </c>
      <c r="B25" t="s">
        <v>68</v>
      </c>
    </row>
    <row r="26" spans="1:2" ht="12.75">
      <c r="A26" t="s">
        <v>77</v>
      </c>
      <c r="B26" t="s">
        <v>68</v>
      </c>
    </row>
    <row r="27" spans="1:2" ht="12.75">
      <c r="A27" t="s">
        <v>88</v>
      </c>
      <c r="B27" t="s">
        <v>66</v>
      </c>
    </row>
    <row r="28" spans="1:2" ht="12.75">
      <c r="A28" t="s">
        <v>98</v>
      </c>
      <c r="B28" t="s">
        <v>72</v>
      </c>
    </row>
    <row r="29" spans="1:2" ht="12.75">
      <c r="A29" t="s">
        <v>99</v>
      </c>
      <c r="B29" t="s">
        <v>68</v>
      </c>
    </row>
    <row r="30" spans="1:2" ht="12.75">
      <c r="A30" t="s">
        <v>100</v>
      </c>
      <c r="B30" t="s">
        <v>68</v>
      </c>
    </row>
    <row r="31" spans="1:2" ht="12.75">
      <c r="A31" t="s">
        <v>101</v>
      </c>
      <c r="B31" t="s">
        <v>66</v>
      </c>
    </row>
    <row r="32" spans="1:2" ht="12.75">
      <c r="A32" t="s">
        <v>71</v>
      </c>
      <c r="B32" t="s">
        <v>72</v>
      </c>
    </row>
    <row r="33" spans="1:2" ht="12.75">
      <c r="A33" t="s">
        <v>73</v>
      </c>
      <c r="B33" t="s">
        <v>68</v>
      </c>
    </row>
    <row r="34" spans="1:2" ht="12.75">
      <c r="A34" t="s">
        <v>74</v>
      </c>
      <c r="B34" t="s">
        <v>68</v>
      </c>
    </row>
    <row r="35" spans="1:2" ht="12.75">
      <c r="A35" t="s">
        <v>87</v>
      </c>
      <c r="B35" t="s">
        <v>66</v>
      </c>
    </row>
    <row r="36" spans="1:2" ht="12.75">
      <c r="A36" t="s">
        <v>94</v>
      </c>
      <c r="B36" t="s">
        <v>72</v>
      </c>
    </row>
    <row r="37" spans="1:2" ht="12.75">
      <c r="A37" t="s">
        <v>95</v>
      </c>
      <c r="B37" t="s">
        <v>68</v>
      </c>
    </row>
    <row r="38" spans="1:2" ht="12.75">
      <c r="A38" t="s">
        <v>96</v>
      </c>
      <c r="B38" t="s">
        <v>68</v>
      </c>
    </row>
    <row r="39" spans="1:2" ht="12.75">
      <c r="A39" t="s">
        <v>97</v>
      </c>
      <c r="B39" t="s">
        <v>66</v>
      </c>
    </row>
    <row r="40" spans="1:2" ht="12.75">
      <c r="A40" t="s">
        <v>83</v>
      </c>
      <c r="B40">
        <v>1</v>
      </c>
    </row>
    <row r="41" spans="1:2" ht="12.75">
      <c r="A41" t="s">
        <v>84</v>
      </c>
      <c r="B41">
        <v>1</v>
      </c>
    </row>
    <row r="42" spans="1:2" ht="12.75">
      <c r="A42" t="s">
        <v>50</v>
      </c>
      <c r="B42" t="s">
        <v>125</v>
      </c>
    </row>
    <row r="43" spans="1:2" ht="12.75">
      <c r="A43" t="s">
        <v>62</v>
      </c>
      <c r="B43">
        <v>1</v>
      </c>
    </row>
    <row r="44" spans="1:2" ht="12.75">
      <c r="A44" t="s">
        <v>63</v>
      </c>
      <c r="B44">
        <v>0</v>
      </c>
    </row>
    <row r="45" spans="1:2" ht="12.75">
      <c r="A45" t="s">
        <v>64</v>
      </c>
      <c r="B45">
        <v>0</v>
      </c>
    </row>
    <row r="46" spans="1:2" ht="12.75">
      <c r="A46" t="s">
        <v>126</v>
      </c>
      <c r="B46" t="s">
        <v>66</v>
      </c>
    </row>
    <row r="47" spans="1:2" ht="12.75">
      <c r="A47" t="s">
        <v>127</v>
      </c>
      <c r="B47" t="s">
        <v>68</v>
      </c>
    </row>
    <row r="48" spans="1:2" ht="12.75">
      <c r="A48" t="s">
        <v>128</v>
      </c>
      <c r="B48" t="s">
        <v>149</v>
      </c>
    </row>
    <row r="49" spans="1:2" ht="12.75">
      <c r="A49" t="s">
        <v>129</v>
      </c>
      <c r="B49" t="s">
        <v>66</v>
      </c>
    </row>
    <row r="50" spans="1:2" ht="12.75">
      <c r="A50" t="s">
        <v>46</v>
      </c>
      <c r="B50" t="s">
        <v>153</v>
      </c>
    </row>
    <row r="51" spans="1:2" ht="12.75">
      <c r="A51" t="s">
        <v>47</v>
      </c>
      <c r="B51" t="s">
        <v>154</v>
      </c>
    </row>
    <row r="52" spans="1:2" ht="12.75">
      <c r="A52" t="s">
        <v>48</v>
      </c>
      <c r="B52">
        <v>0</v>
      </c>
    </row>
    <row r="53" spans="1:2" ht="12.75">
      <c r="A53" t="s">
        <v>49</v>
      </c>
      <c r="B53" t="s">
        <v>155</v>
      </c>
    </row>
    <row r="54" spans="1:2" ht="12.75">
      <c r="A54" t="s">
        <v>51</v>
      </c>
      <c r="B54">
        <v>1</v>
      </c>
    </row>
    <row r="55" spans="1:2" ht="12.75">
      <c r="A55" t="s">
        <v>52</v>
      </c>
      <c r="B55">
        <v>10092543</v>
      </c>
    </row>
    <row r="56" spans="1:2" ht="12.75">
      <c r="A56" t="s">
        <v>102</v>
      </c>
      <c r="B56" t="s">
        <v>103</v>
      </c>
    </row>
    <row r="57" spans="1:2" ht="12.75">
      <c r="A57" t="s">
        <v>53</v>
      </c>
      <c r="B57">
        <v>16777215</v>
      </c>
    </row>
    <row r="58" spans="1:2" ht="12.75">
      <c r="A58" t="s">
        <v>56</v>
      </c>
      <c r="B58">
        <v>0</v>
      </c>
    </row>
    <row r="59" spans="1:2" ht="12.75">
      <c r="A59" t="s">
        <v>57</v>
      </c>
      <c r="B59">
        <v>0</v>
      </c>
    </row>
    <row r="60" spans="1:2" ht="12.75">
      <c r="A60" t="s">
        <v>58</v>
      </c>
      <c r="B60">
        <v>2</v>
      </c>
    </row>
    <row r="61" spans="1:2" ht="12.75">
      <c r="A61" t="s">
        <v>104</v>
      </c>
      <c r="B61">
        <v>0</v>
      </c>
    </row>
    <row r="62" spans="1:2" ht="12.75">
      <c r="A62" t="s">
        <v>82</v>
      </c>
      <c r="B62">
        <v>2</v>
      </c>
    </row>
    <row r="63" spans="1:2" ht="12.75">
      <c r="A63" t="s">
        <v>59</v>
      </c>
      <c r="B63">
        <v>0</v>
      </c>
    </row>
    <row r="64" spans="1:2" ht="12.75">
      <c r="A64" t="s">
        <v>60</v>
      </c>
      <c r="B64">
        <v>750</v>
      </c>
    </row>
    <row r="65" spans="1:2" ht="12.75">
      <c r="A65" t="s">
        <v>61</v>
      </c>
      <c r="B65">
        <v>80</v>
      </c>
    </row>
    <row r="66" spans="1:2" ht="12.75">
      <c r="A66" t="s">
        <v>130</v>
      </c>
      <c r="B66" t="s">
        <v>66</v>
      </c>
    </row>
    <row r="67" spans="1:2" ht="12.75">
      <c r="A67" t="s">
        <v>131</v>
      </c>
      <c r="B67" t="s">
        <v>68</v>
      </c>
    </row>
    <row r="68" spans="1:2" ht="12.75">
      <c r="A68" t="s">
        <v>132</v>
      </c>
      <c r="B68" t="s">
        <v>150</v>
      </c>
    </row>
    <row r="69" spans="1:2" ht="12.75">
      <c r="A69" t="s">
        <v>133</v>
      </c>
      <c r="B69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2004-01-08T21:07:43Z</dcterms:created>
  <dcterms:modified xsi:type="dcterms:W3CDTF">2006-05-22T15:08:46Z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