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6920" windowHeight="12615" activeTab="1"/>
  </bookViews>
  <sheets>
    <sheet name="Interface" sheetId="1" r:id="rId1"/>
    <sheet name="MKT Feedback" sheetId="2" r:id="rId2"/>
    <sheet name="Simulation" sheetId="3" r:id="rId3"/>
    <sheet name="zKDCalcPropertiesVHS" sheetId="4" state="veryHidden" r:id="rId4"/>
  </sheets>
  <definedNames>
    <definedName name="Feedback">'Simulation'!$D$32</definedName>
    <definedName name="Feedback_MKT" localSheetId="1">'MKT Feedback'!$C$2</definedName>
    <definedName name="Learner_MktInv_Level">'Simulation'!$C$11</definedName>
    <definedName name="Learner_MktInv_Value">'Simulation'!$D$11</definedName>
    <definedName name="Learner_Price_Level">'Simulation'!$C$7</definedName>
    <definedName name="Learner_Price_Value">'Simulation'!$D$7</definedName>
    <definedName name="Normalized_MktInv_Levels">'Simulation'!$F$18:$F$23</definedName>
    <definedName name="Normalized_MktInv_Values">'Simulation'!$G$18:$G$23</definedName>
    <definedName name="Normalized_Price_Levels">'Simulation'!$C$18:$C$23</definedName>
    <definedName name="Normalized_Price_Values">'Simulation'!$D$18:$D$23</definedName>
    <definedName name="Projected_Demand">'Simulation'!$C$14</definedName>
    <definedName name="ProjectedDemandMatrix">'Simulation'!$I$18</definedName>
    <definedName name="UI_IN_MktInvest">'Interface'!$E$18</definedName>
    <definedName name="UI_IN_Price">'Interface'!$H$18</definedName>
    <definedName name="zKDCalcCheckDependencies" hidden="1">TRUE</definedName>
    <definedName name="zKDCalcFileName" hidden="1">"BreakEven.kdc"</definedName>
    <definedName name="zKDCalcOutputDir" hidden="1">"C:\Inetpub\wwwroot\KDCalcTest\breakeven\html\"</definedName>
    <definedName name="zKDCalcPackageName" hidden="1">"kdyn.app.breakeven"</definedName>
    <definedName name="zKDCalcSheetAnalysisBR" hidden="1">"BE216"</definedName>
    <definedName name="zKDCalcSheetAnalysisIncl" hidden="1">"Yes"</definedName>
    <definedName name="zKDCalcSheetAnalysisSynch" hidden="1">"Yes"</definedName>
    <definedName name="zKDCalcSheetAnalysisTL" hidden="1">"A1"</definedName>
    <definedName name="zKDCalcSheetInterfaceBR" hidden="1">"V43"</definedName>
    <definedName name="zKDCalcSheetInterfaceIncl" hidden="1">"Yes"</definedName>
    <definedName name="zKDCalcSheetInterfaceSmallerBR" hidden="1">"U49"</definedName>
    <definedName name="zKDCalcSheetInterfaceSmallerIncl" hidden="1">"Yes"</definedName>
    <definedName name="zKDCalcSheetInterfaceSmallerTL" hidden="1">"A1"</definedName>
    <definedName name="zKDCalcSheetInterfaceSynch" hidden="1">"Yes"</definedName>
    <definedName name="zKDCalcSheetInterfaceTL" hidden="1">"A1"</definedName>
    <definedName name="zKDCalcSheetInterfacewctrlsBR" hidden="1">"V43"</definedName>
    <definedName name="zKDCalcSheetInterfacewctrlsIncl" hidden="1">"Yes"</definedName>
    <definedName name="zKDCalcSheetInterfacewctrlsSynch" hidden="1">"Yes"</definedName>
    <definedName name="zKDCalcSheetInterfacewctrlsTL" hidden="1">"A1"</definedName>
    <definedName name="zKDCalcSheetUIInterfaceBR" hidden="1">"V51"</definedName>
    <definedName name="zKDCalcSheetUIInterfaceIncl" hidden="1">"No"</definedName>
    <definedName name="zKDCalcSheetUIInterfaceTL" hidden="1">"A1"</definedName>
    <definedName name="zKDDispBR" hidden="1">"V43"</definedName>
    <definedName name="zKDDispCellDetect" hidden="1">1</definedName>
    <definedName name="zKDDispDynColor" hidden="1">14737632</definedName>
    <definedName name="zKDDispDynDisplayColor" hidden="1">14737632</definedName>
    <definedName name="zKDDispFileName" hidden="1">"BreakEven.html"</definedName>
    <definedName name="zKDDispGenType" hidden="1">0</definedName>
    <definedName name="zKDDispGridlines" hidden="1">0</definedName>
    <definedName name="zKDDispHeaders" hidden="1">0</definedName>
    <definedName name="zKDDispInputCellBorder" hidden="1">2</definedName>
    <definedName name="zKDDispInputColor" hidden="1">65280</definedName>
    <definedName name="zKDDispInputDisplayColor" hidden="1">16777215</definedName>
    <definedName name="zKDDispInStartText" hidden="1">"IN_"</definedName>
    <definedName name="zKDDispSheetAnalysisBR" hidden="1">"BE216"</definedName>
    <definedName name="zKDDispSheetAnalysisIncl" hidden="1">"No"</definedName>
    <definedName name="zKDDispSheetAnalysisSynch" hidden="1">"Yes"</definedName>
    <definedName name="zKDDispSheetAnalysisTL" hidden="1">"A1"</definedName>
    <definedName name="zKDDispSheetInterfaceBR" hidden="1">"V43"</definedName>
    <definedName name="zKDDispSheetInterfaceIncl" hidden="1">"Yes"</definedName>
    <definedName name="zKDDispSheetInterfaceSynch" hidden="1">"Yes"</definedName>
    <definedName name="zKDDispSheetInterfaceTL" hidden="1">"A1"</definedName>
    <definedName name="zKDDispSheetInterfacewctrlsBR" hidden="1">"V43"</definedName>
    <definedName name="zKDDispSheetInterfacewctrlsIncl" hidden="1">"No"</definedName>
    <definedName name="zKDDispSheetInterfacewctrlsSynch" hidden="1">"Yes"</definedName>
    <definedName name="zKDDispSheetInterfacewctrlsTL" hidden="1">"A1"</definedName>
    <definedName name="zKDDispTemplate" hidden="1">"C:\kd\Dev\src\Tools\KDCalc\v01\Src\KDCalcParser\Release\templates\HTML\"</definedName>
    <definedName name="zKDDispTemplateType" hidden="1">0</definedName>
    <definedName name="zKDDispTL" hidden="1">"B2"</definedName>
    <definedName name="zKDDispWidthPct" hidden="1">80</definedName>
    <definedName name="zKDDispWidthPixel" hidden="1">500</definedName>
    <definedName name="zKDDispWidthType" hidden="1">0</definedName>
    <definedName name="zKDGenDisp" hidden="1">1</definedName>
    <definedName name="zKDGenKDC" hidden="1">1</definedName>
    <definedName name="zKDSSDiscourseContextFileName" hidden="1">"C:\kd\Projects\_Internal\Breakeven\2_Development\Data\"</definedName>
    <definedName name="zKDSSDiscourseDBFileName" hidden="1">"C:\kd\Projects\_Internal\Breakeven\2_Development\Data\CTX09_DiscourseDat.mdb"</definedName>
    <definedName name="zKDSSOutputFileName" hidden="1">"C:\Kd\Dev\Src\SrcXLS\SheetSmartsOutput"</definedName>
    <definedName name="zKDSSRegressionDBFileName" hidden="1">"C:\KD\Dev\Src\SrcData\DiscourseRegressionArchiveDat.mdb"</definedName>
    <definedName name="zKDStyleBackground" hidden="1">0</definedName>
    <definedName name="zKDStyleFont" hidden="1">0</definedName>
    <definedName name="zKDStyleNumFormat" hidden="1">1</definedName>
  </definedNames>
  <calcPr fullCalcOnLoad="1"/>
</workbook>
</file>

<file path=xl/comments1.xml><?xml version="1.0" encoding="utf-8"?>
<comments xmlns="http://schemas.openxmlformats.org/spreadsheetml/2006/main">
  <authors>
    <author>Michael H. Rubin</author>
    <author>Jeffrey_S_Zakem</author>
  </authors>
  <commentList>
    <comment ref="D17" authorId="0">
      <text>
        <r>
          <rPr>
            <b/>
            <sz val="8"/>
            <rFont val="Tahoma"/>
            <family val="0"/>
          </rPr>
          <t>How much money do you want to spend on marketing?</t>
        </r>
      </text>
    </comment>
    <comment ref="H17" authorId="0">
      <text>
        <r>
          <rPr>
            <b/>
            <sz val="8"/>
            <rFont val="Tahoma"/>
            <family val="0"/>
          </rPr>
          <t>How much do you want to charge for the lawn mower?</t>
        </r>
      </text>
    </comment>
    <comment ref="F21" authorId="1">
      <text>
        <r>
          <rPr>
            <b/>
            <sz val="8"/>
            <rFont val="Tahoma"/>
            <family val="0"/>
          </rPr>
          <t>Submit your design to the VP of Marketing for Review</t>
        </r>
      </text>
    </comment>
    <comment ref="J17" authorId="1">
      <text>
        <r>
          <rPr>
            <b/>
            <sz val="8"/>
            <rFont val="Tahoma"/>
            <family val="0"/>
          </rPr>
          <t>Here is the Project Demand based on your decisions.</t>
        </r>
      </text>
    </comment>
  </commentList>
</comments>
</file>

<file path=xl/sharedStrings.xml><?xml version="1.0" encoding="utf-8"?>
<sst xmlns="http://schemas.openxmlformats.org/spreadsheetml/2006/main" count="141" uniqueCount="113">
  <si>
    <t>Price Normalizer</t>
  </si>
  <si>
    <t>Marketing Normalizer</t>
  </si>
  <si>
    <t>Level</t>
  </si>
  <si>
    <t>Value</t>
  </si>
  <si>
    <t>Price</t>
  </si>
  <si>
    <t>Investment</t>
  </si>
  <si>
    <t>Projected Demand Matrix</t>
  </si>
  <si>
    <t>Marketing Investment</t>
  </si>
  <si>
    <t>Projected Demand</t>
  </si>
  <si>
    <t>Learner_Price_Level = LOOKUP(Learner_Price_Value, Normalized_Price_Values, Normalized_Price_Levels)</t>
  </si>
  <si>
    <t>Learner_MktInv_Level = LOOKUP(Learner_MktInv_Value, Normalized_MktInv_Values, Normalized_MktInv_Levels)</t>
  </si>
  <si>
    <t>Projected_Demand = OFFSET(ProjectedDemandMatrix, Learner_Price_Level, Learner_MktInv_Level)</t>
  </si>
  <si>
    <t>Calculating Pojected Demand from Simulated Marketing Research Data</t>
  </si>
  <si>
    <t>Price is High</t>
  </si>
  <si>
    <t>If MI is low</t>
  </si>
  <si>
    <t>Good</t>
  </si>
  <si>
    <t>If demand is low</t>
  </si>
  <si>
    <t>Calculating Feedback in a Spreadsheet</t>
  </si>
  <si>
    <t>Price is too low</t>
  </si>
  <si>
    <t>Price is too high</t>
  </si>
  <si>
    <t>Marketing Investment Too Low</t>
  </si>
  <si>
    <t>Projected Demand too low</t>
  </si>
  <si>
    <t>Looks Good</t>
  </si>
  <si>
    <t>Nothing interesting to say (no other feedback rules from above fired,but I should still say something)</t>
  </si>
  <si>
    <t>Total Feedback:</t>
  </si>
  <si>
    <t>Feedback Rules:</t>
  </si>
  <si>
    <t xml:space="preserve"> Marketing Investment</t>
  </si>
  <si>
    <t xml:space="preserve"> Price</t>
  </si>
  <si>
    <t>Blank If Rule is FALSE</t>
  </si>
  <si>
    <t>Feedback text - only used if the Feedback Rule is TRUE.</t>
  </si>
  <si>
    <t>Label of the Feedback Rule</t>
  </si>
  <si>
    <t>TANRO</t>
  </si>
  <si>
    <t>powered by:</t>
  </si>
  <si>
    <t>production and marketing</t>
  </si>
  <si>
    <t>Pricing</t>
  </si>
  <si>
    <t>zKDGenKDC</t>
  </si>
  <si>
    <t>zKDGenDisp</t>
  </si>
  <si>
    <t>zKDCalcFileName</t>
  </si>
  <si>
    <t>zKDStyleNumFormat</t>
  </si>
  <si>
    <t>zKDStyleBackground</t>
  </si>
  <si>
    <t>zKDStyleFont</t>
  </si>
  <si>
    <t>Yes</t>
  </si>
  <si>
    <t>A1</t>
  </si>
  <si>
    <t>zKDCalcOutputDir</t>
  </si>
  <si>
    <t>zKDDispFileName</t>
  </si>
  <si>
    <t>zKDDispTemplateType</t>
  </si>
  <si>
    <t>zKDDispTemplate</t>
  </si>
  <si>
    <t>zKDDispCellDetect</t>
  </si>
  <si>
    <t>zKDDispInputColor</t>
  </si>
  <si>
    <t>zKDDispInStartText</t>
  </si>
  <si>
    <t>zKDDispInputDisplayColor</t>
  </si>
  <si>
    <t>zKDDispGridlines</t>
  </si>
  <si>
    <t>zKDDispHeaders</t>
  </si>
  <si>
    <t>zKDDispGenType</t>
  </si>
  <si>
    <t>zKDDispRecalc</t>
  </si>
  <si>
    <t>zKDDispInputCellBorder</t>
  </si>
  <si>
    <t>zKDDispWidthType</t>
  </si>
  <si>
    <t>zKDDispWidthPixel</t>
  </si>
  <si>
    <t>zKDDispWidthPct</t>
  </si>
  <si>
    <t>No</t>
  </si>
  <si>
    <t>zKDCalcSheetInterfaceIncl</t>
  </si>
  <si>
    <t>zKDCalcSheetInterfaceTL</t>
  </si>
  <si>
    <t>zKDCalcSheetInterfaceBR</t>
  </si>
  <si>
    <t>zKDCalcSheetInterfaceSynch</t>
  </si>
  <si>
    <t>zKDDispSheetInterfaceIncl</t>
  </si>
  <si>
    <t>zKDDispSheetInterfaceTL</t>
  </si>
  <si>
    <t>zKDDispSheetInterfaceBR</t>
  </si>
  <si>
    <t>zKDDispSheetInterfaceSynch</t>
  </si>
  <si>
    <t>UI_IN_</t>
  </si>
  <si>
    <t>C:\Program Files\Knowledge Dynamics\KDCalc\Designer\templates\HTML\</t>
  </si>
  <si>
    <t>zKDCalcSheetMKTFeedbackIncl</t>
  </si>
  <si>
    <t>zKDCalcSheetMKTFeedbackTL</t>
  </si>
  <si>
    <t>zKDCalcSheetMKTFeedbackBR</t>
  </si>
  <si>
    <t>zKDCalcSheetMKTFeedbackSynch</t>
  </si>
  <si>
    <t>zKDDispSheetMKTFeedbackIncl</t>
  </si>
  <si>
    <t>zKDDispSheetMKTFeedbackTL</t>
  </si>
  <si>
    <t>zKDDispSheetMKTFeedbackBR</t>
  </si>
  <si>
    <t>zKDDispSheetMKTFeedbackSynch</t>
  </si>
  <si>
    <t>Thank You for the Feedback</t>
  </si>
  <si>
    <t>H26</t>
  </si>
  <si>
    <t>Marketing Plan</t>
  </si>
  <si>
    <t>Get Feedback on my Marketing Plan</t>
  </si>
  <si>
    <t>No Decisions Made</t>
  </si>
  <si>
    <t>I need you to make decisions on both the Price of the mowers and the Marketing Investment before I can give you feedback.</t>
  </si>
  <si>
    <t>zKDCalcSheetSimulationIncl</t>
  </si>
  <si>
    <t>zKDCalcSheetSimulationTL</t>
  </si>
  <si>
    <t>zKDCalcSheetSimulationBR</t>
  </si>
  <si>
    <t>zKDCalcSheetSimulationSynch</t>
  </si>
  <si>
    <t>zKDDispSheetSimulationIncl</t>
  </si>
  <si>
    <t>zKDDispSheetSimulationTL</t>
  </si>
  <si>
    <t>zKDDispSheetSimulationBR</t>
  </si>
  <si>
    <t>zKDDispSheetSimulationSynch</t>
  </si>
  <si>
    <t>"Developing eLearning Simulations With Tools You Already Know"</t>
  </si>
  <si>
    <t>E-Learning Developer's Journal</t>
  </si>
  <si>
    <t>BreakEvenMarketingPlan.kdc</t>
  </si>
  <si>
    <t>C:\Inetpub\wwwroot\KDCalc\demos\BreakEvenMarketingPlan\html</t>
  </si>
  <si>
    <t>BreakEvenMarketingPlan.html</t>
  </si>
  <si>
    <t>Overall Description:</t>
  </si>
  <si>
    <t>White Paper:</t>
  </si>
  <si>
    <t xml:space="preserve">                 </t>
  </si>
  <si>
    <t xml:space="preserve">This is the first and simplest of three examples to show how you can use Excel and </t>
  </si>
  <si>
    <t>KDCalc to develop robust training simulations.</t>
  </si>
  <si>
    <t>Marketing Investment Below Zero</t>
  </si>
  <si>
    <t>Price Below Zero</t>
  </si>
  <si>
    <t>You cannot have a marketing investment below 0.  Fix this immediately!</t>
  </si>
  <si>
    <t>You cannot have a price below 0.  Fix this immediately!</t>
  </si>
  <si>
    <t>Marketing Investment Too High</t>
  </si>
  <si>
    <t>P67</t>
  </si>
  <si>
    <t xml:space="preserve">Here the user decides how much to spend on marketing and what price to charge </t>
  </si>
  <si>
    <t xml:space="preserve">for each unit. From these decisions, the simulation determines the projected demand. </t>
  </si>
  <si>
    <t xml:space="preserve">The user can click on the "Get Feedback on my Marketing Plan" to receive feedback </t>
  </si>
  <si>
    <t>from the VP of Marketing.</t>
  </si>
  <si>
    <t>R30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</si>
</sst>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&quot;$&quot;#,##0.0000"/>
    <numFmt numFmtId="168" formatCode="&quot;$&quot;#,##0.0000_);\(&quot;$&quot;#,##0.0000\)"/>
    <numFmt numFmtId="169" formatCode="#,##0.0"/>
    <numFmt numFmtId="170" formatCode="#,##0.000"/>
    <numFmt numFmtId="171" formatCode="#,##0.00000"/>
    <numFmt numFmtId="172" formatCode="#,##0.000000"/>
    <numFmt numFmtId="173" formatCode="#,##0.0000000"/>
    <numFmt numFmtId="174" formatCode="#,##0.00000000"/>
    <numFmt numFmtId="175" formatCode="_(* #,##0.0_);_(* \(#,##0.0\);_(* &quot;-&quot;??_);_(@_)"/>
    <numFmt numFmtId="176" formatCode="_(* #,##0_);_(* \(#,##0\);_(* &quot;-&quot;??_);_(@_)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#,##0.000000000000000000"/>
    <numFmt numFmtId="187" formatCode="#,##0.0000000000000000000"/>
    <numFmt numFmtId="188" formatCode="#,##0.00000000000000000000"/>
    <numFmt numFmtId="189" formatCode="#,##0.000000000000000000000"/>
    <numFmt numFmtId="190" formatCode="#,##0.0000000000000000000000"/>
    <numFmt numFmtId="191" formatCode="yyyy"/>
    <numFmt numFmtId="192" formatCode="0.0"/>
    <numFmt numFmtId="193" formatCode="0.00000"/>
    <numFmt numFmtId="194" formatCode="0.0000"/>
    <numFmt numFmtId="195" formatCode="0.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&quot;$&quot;* #,##0.000_);_(&quot;$&quot;* \(#,##0.000\);_(&quot;$&quot;* &quot;-&quot;??_);_(@_)"/>
    <numFmt numFmtId="203" formatCode="0.000000E+00"/>
    <numFmt numFmtId="204" formatCode="0.0000000E+00"/>
    <numFmt numFmtId="205" formatCode="0.00000E+00"/>
    <numFmt numFmtId="206" formatCode="0.0000E+00"/>
    <numFmt numFmtId="207" formatCode="0.000E+00"/>
    <numFmt numFmtId="208" formatCode="0.0E+00"/>
    <numFmt numFmtId="209" formatCode="0E+00"/>
    <numFmt numFmtId="210" formatCode="0.00000000"/>
    <numFmt numFmtId="211" formatCode="0.0000000"/>
    <numFmt numFmtId="212" formatCode="0.000000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&quot;$&quot;#,##0.0"/>
    <numFmt numFmtId="219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u val="single"/>
      <sz val="12"/>
      <color indexed="9"/>
      <name val="Arial"/>
      <family val="2"/>
    </font>
    <font>
      <sz val="10"/>
      <color indexed="62"/>
      <name val="Arial"/>
      <family val="2"/>
    </font>
    <font>
      <b/>
      <u val="single"/>
      <sz val="9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3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left"/>
    </xf>
    <xf numFmtId="3" fontId="0" fillId="5" borderId="7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0" fontId="0" fillId="7" borderId="21" xfId="0" applyFill="1" applyBorder="1" applyAlignment="1">
      <alignment/>
    </xf>
    <xf numFmtId="3" fontId="1" fillId="7" borderId="9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left"/>
    </xf>
    <xf numFmtId="3" fontId="1" fillId="5" borderId="2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0" fillId="5" borderId="21" xfId="0" applyNumberFormat="1" applyFont="1" applyFill="1" applyBorder="1" applyAlignment="1">
      <alignment horizontal="center"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9" xfId="0" applyFill="1" applyBorder="1" applyAlignment="1">
      <alignment/>
    </xf>
    <xf numFmtId="0" fontId="10" fillId="8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3" fontId="12" fillId="5" borderId="0" xfId="0" applyNumberFormat="1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8" borderId="0" xfId="0" applyFill="1" applyAlignment="1">
      <alignment/>
    </xf>
    <xf numFmtId="3" fontId="2" fillId="6" borderId="40" xfId="0" applyNumberFormat="1" applyFont="1" applyFill="1" applyBorder="1" applyAlignment="1">
      <alignment horizontal="center"/>
    </xf>
    <xf numFmtId="214" fontId="12" fillId="8" borderId="16" xfId="17" applyNumberFormat="1" applyFont="1" applyFill="1" applyBorder="1" applyAlignment="1">
      <alignment/>
    </xf>
    <xf numFmtId="0" fontId="1" fillId="8" borderId="0" xfId="0" applyFont="1" applyFill="1" applyAlignment="1">
      <alignment/>
    </xf>
    <xf numFmtId="0" fontId="5" fillId="8" borderId="0" xfId="20" applyFill="1" applyAlignment="1">
      <alignment/>
    </xf>
    <xf numFmtId="0" fontId="15" fillId="8" borderId="0" xfId="0" applyFont="1" applyFill="1" applyBorder="1" applyAlignment="1">
      <alignment horizontal="right" vertical="top" wrapText="1"/>
    </xf>
    <xf numFmtId="0" fontId="15" fillId="8" borderId="38" xfId="0" applyFont="1" applyFill="1" applyBorder="1" applyAlignment="1">
      <alignment horizontal="right" vertical="top" wrapText="1"/>
    </xf>
    <xf numFmtId="0" fontId="16" fillId="9" borderId="13" xfId="20" applyFont="1" applyFill="1" applyBorder="1" applyAlignment="1">
      <alignment horizontal="center"/>
    </xf>
    <xf numFmtId="0" fontId="16" fillId="9" borderId="41" xfId="20" applyFont="1" applyFill="1" applyBorder="1" applyAlignment="1">
      <alignment horizontal="center"/>
    </xf>
    <xf numFmtId="0" fontId="16" fillId="9" borderId="42" xfId="2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176" fontId="12" fillId="0" borderId="43" xfId="15" applyNumberFormat="1" applyFont="1" applyBorder="1" applyAlignment="1">
      <alignment horizontal="right"/>
    </xf>
    <xf numFmtId="176" fontId="12" fillId="0" borderId="44" xfId="15" applyNumberFormat="1" applyFont="1" applyBorder="1" applyAlignment="1">
      <alignment horizontal="right"/>
    </xf>
    <xf numFmtId="0" fontId="9" fillId="8" borderId="26" xfId="0" applyFont="1" applyFill="1" applyBorder="1" applyAlignment="1">
      <alignment horizontal="right" wrapText="1"/>
    </xf>
    <xf numFmtId="0" fontId="9" fillId="8" borderId="0" xfId="0" applyFont="1" applyFill="1" applyBorder="1" applyAlignment="1">
      <alignment horizontal="right" wrapText="1"/>
    </xf>
    <xf numFmtId="0" fontId="14" fillId="10" borderId="0" xfId="20" applyFont="1" applyFill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11" borderId="7" xfId="0" applyFont="1" applyFill="1" applyBorder="1" applyAlignment="1">
      <alignment horizontal="left"/>
    </xf>
    <xf numFmtId="0" fontId="0" fillId="11" borderId="45" xfId="0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  <xf numFmtId="3" fontId="4" fillId="4" borderId="8" xfId="0" applyNumberFormat="1" applyFont="1" applyFill="1" applyBorder="1" applyAlignment="1">
      <alignment horizontal="left"/>
    </xf>
    <xf numFmtId="176" fontId="0" fillId="11" borderId="14" xfId="15" applyNumberFormat="1" applyFont="1" applyFill="1" applyBorder="1" applyAlignment="1">
      <alignment horizontal="center"/>
    </xf>
    <xf numFmtId="176" fontId="0" fillId="11" borderId="8" xfId="15" applyNumberFormat="1" applyFont="1" applyFill="1" applyBorder="1" applyAlignment="1">
      <alignment horizontal="center"/>
    </xf>
    <xf numFmtId="3" fontId="0" fillId="5" borderId="46" xfId="0" applyNumberFormat="1" applyFont="1" applyFill="1" applyBorder="1" applyAlignment="1">
      <alignment horizontal="left"/>
    </xf>
    <xf numFmtId="3" fontId="0" fillId="5" borderId="47" xfId="0" applyNumberFormat="1" applyFont="1" applyFill="1" applyBorder="1" applyAlignment="1">
      <alignment horizontal="left"/>
    </xf>
    <xf numFmtId="3" fontId="0" fillId="5" borderId="48" xfId="0" applyNumberFormat="1" applyFont="1" applyFill="1" applyBorder="1" applyAlignment="1">
      <alignment horizontal="left"/>
    </xf>
    <xf numFmtId="3" fontId="0" fillId="6" borderId="49" xfId="0" applyNumberFormat="1" applyFont="1" applyFill="1" applyBorder="1" applyAlignment="1">
      <alignment horizontal="left"/>
    </xf>
    <xf numFmtId="3" fontId="0" fillId="6" borderId="50" xfId="0" applyNumberFormat="1" applyFont="1" applyFill="1" applyBorder="1" applyAlignment="1">
      <alignment horizontal="left"/>
    </xf>
    <xf numFmtId="3" fontId="0" fillId="6" borderId="51" xfId="0" applyNumberFormat="1" applyFont="1" applyFill="1" applyBorder="1" applyAlignment="1">
      <alignment horizontal="left"/>
    </xf>
    <xf numFmtId="3" fontId="0" fillId="5" borderId="22" xfId="0" applyNumberFormat="1" applyFont="1" applyFill="1" applyBorder="1" applyAlignment="1">
      <alignment horizontal="left"/>
    </xf>
    <xf numFmtId="3" fontId="0" fillId="5" borderId="52" xfId="0" applyNumberFormat="1" applyFont="1" applyFill="1" applyBorder="1" applyAlignment="1">
      <alignment horizontal="left"/>
    </xf>
    <xf numFmtId="3" fontId="0" fillId="5" borderId="10" xfId="0" applyNumberFormat="1" applyFont="1" applyFill="1" applyBorder="1" applyAlignment="1">
      <alignment horizontal="left"/>
    </xf>
    <xf numFmtId="3" fontId="0" fillId="6" borderId="20" xfId="0" applyNumberFormat="1" applyFont="1" applyFill="1" applyBorder="1" applyAlignment="1">
      <alignment horizontal="left"/>
    </xf>
    <xf numFmtId="3" fontId="0" fillId="6" borderId="5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11</xdr:row>
      <xdr:rowOff>28575</xdr:rowOff>
    </xdr:from>
    <xdr:to>
      <xdr:col>5</xdr:col>
      <xdr:colOff>409575</xdr:colOff>
      <xdr:row>13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764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9525</xdr:rowOff>
    </xdr:from>
    <xdr:to>
      <xdr:col>3</xdr:col>
      <xdr:colOff>66675</xdr:colOff>
      <xdr:row>14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573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21</xdr:row>
      <xdr:rowOff>123825</xdr:rowOff>
    </xdr:from>
    <xdr:to>
      <xdr:col>14</xdr:col>
      <xdr:colOff>114300</xdr:colOff>
      <xdr:row>23</xdr:row>
      <xdr:rowOff>142875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3171825"/>
          <a:ext cx="2581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19050</xdr:colOff>
      <xdr:row>23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524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8</xdr:col>
      <xdr:colOff>19050</xdr:colOff>
      <xdr:row>0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5076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23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858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8</xdr:col>
      <xdr:colOff>19050</xdr:colOff>
      <xdr:row>23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2190750"/>
          <a:ext cx="5076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34</xdr:row>
      <xdr:rowOff>123825</xdr:rowOff>
    </xdr:from>
    <xdr:to>
      <xdr:col>10</xdr:col>
      <xdr:colOff>76200</xdr:colOff>
      <xdr:row>37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1800225" y="6010275"/>
          <a:ext cx="5314950" cy="4381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123825</xdr:rowOff>
    </xdr:from>
    <xdr:to>
      <xdr:col>6</xdr:col>
      <xdr:colOff>590550</xdr:colOff>
      <xdr:row>11</xdr:row>
      <xdr:rowOff>133350</xdr:rowOff>
    </xdr:to>
    <xdr:sp>
      <xdr:nvSpPr>
        <xdr:cNvPr id="2" name="AutoShape 30"/>
        <xdr:cNvSpPr>
          <a:spLocks/>
        </xdr:cNvSpPr>
      </xdr:nvSpPr>
      <xdr:spPr>
        <a:xfrm>
          <a:off x="3505200" y="1876425"/>
          <a:ext cx="1438275" cy="180975"/>
        </a:xfrm>
        <a:prstGeom prst="borderCallout2">
          <a:avLst>
            <a:gd name="adj1" fmla="val 81787"/>
            <a:gd name="adj2" fmla="val -107893"/>
            <a:gd name="adj3" fmla="val 71189"/>
            <a:gd name="adj4" fmla="val 13157"/>
            <a:gd name="adj5" fmla="val 55296"/>
            <a:gd name="adj6" fmla="val 13157"/>
            <a:gd name="adj7" fmla="val -359935"/>
            <a:gd name="adj8" fmla="val 1713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152400</xdr:colOff>
      <xdr:row>13</xdr:row>
      <xdr:rowOff>0</xdr:rowOff>
    </xdr:from>
    <xdr:to>
      <xdr:col>6</xdr:col>
      <xdr:colOff>600075</xdr:colOff>
      <xdr:row>14</xdr:row>
      <xdr:rowOff>9525</xdr:rowOff>
    </xdr:to>
    <xdr:sp>
      <xdr:nvSpPr>
        <xdr:cNvPr id="3" name="AutoShape 31"/>
        <xdr:cNvSpPr>
          <a:spLocks/>
        </xdr:cNvSpPr>
      </xdr:nvSpPr>
      <xdr:spPr>
        <a:xfrm>
          <a:off x="3514725" y="2266950"/>
          <a:ext cx="1438275" cy="180975"/>
        </a:xfrm>
        <a:prstGeom prst="borderCallout2">
          <a:avLst>
            <a:gd name="adj1" fmla="val 82449"/>
            <a:gd name="adj2" fmla="val -39472"/>
            <a:gd name="adj3" fmla="val 73842"/>
            <a:gd name="adj4" fmla="val 13157"/>
            <a:gd name="adj5" fmla="val 55296"/>
            <a:gd name="adj6" fmla="val 13157"/>
            <a:gd name="adj7" fmla="val -359935"/>
            <a:gd name="adj8" fmla="val 170789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114300</xdr:colOff>
      <xdr:row>6</xdr:row>
      <xdr:rowOff>133350</xdr:rowOff>
    </xdr:from>
    <xdr:to>
      <xdr:col>6</xdr:col>
      <xdr:colOff>561975</xdr:colOff>
      <xdr:row>7</xdr:row>
      <xdr:rowOff>142875</xdr:rowOff>
    </xdr:to>
    <xdr:sp>
      <xdr:nvSpPr>
        <xdr:cNvPr id="4" name="AutoShape 28"/>
        <xdr:cNvSpPr>
          <a:spLocks/>
        </xdr:cNvSpPr>
      </xdr:nvSpPr>
      <xdr:spPr>
        <a:xfrm>
          <a:off x="3476625" y="1200150"/>
          <a:ext cx="1438275" cy="180975"/>
        </a:xfrm>
        <a:prstGeom prst="borderCallout2">
          <a:avLst>
            <a:gd name="adj1" fmla="val 84435"/>
            <a:gd name="adj2" fmla="val -28949"/>
            <a:gd name="adj3" fmla="val 78476"/>
            <a:gd name="adj4" fmla="val 13157"/>
            <a:gd name="adj5" fmla="val 55296"/>
            <a:gd name="adj6" fmla="val 13157"/>
            <a:gd name="adj7" fmla="val -359935"/>
            <a:gd name="adj8" fmla="val 1713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114300</xdr:colOff>
      <xdr:row>5</xdr:row>
      <xdr:rowOff>95250</xdr:rowOff>
    </xdr:from>
    <xdr:to>
      <xdr:col>6</xdr:col>
      <xdr:colOff>561975</xdr:colOff>
      <xdr:row>6</xdr:row>
      <xdr:rowOff>104775</xdr:rowOff>
    </xdr:to>
    <xdr:sp>
      <xdr:nvSpPr>
        <xdr:cNvPr id="5" name="AutoShape 12"/>
        <xdr:cNvSpPr>
          <a:spLocks/>
        </xdr:cNvSpPr>
      </xdr:nvSpPr>
      <xdr:spPr>
        <a:xfrm>
          <a:off x="3476625" y="990600"/>
          <a:ext cx="1438275" cy="180975"/>
        </a:xfrm>
        <a:prstGeom prst="borderCallout2">
          <a:avLst>
            <a:gd name="adj1" fmla="val -67217"/>
            <a:gd name="adj2" fmla="val 55263"/>
            <a:gd name="adj3" fmla="val -59273"/>
            <a:gd name="adj4" fmla="val 13157"/>
            <a:gd name="adj5" fmla="val -55296"/>
            <a:gd name="adj6" fmla="val 13157"/>
            <a:gd name="adj7" fmla="val -66555"/>
            <a:gd name="adj8" fmla="val 174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Learner_Price_Value</a:t>
          </a:r>
        </a:p>
      </xdr:txBody>
    </xdr:sp>
    <xdr:clientData/>
  </xdr:twoCellAnchor>
  <xdr:twoCellAnchor>
    <xdr:from>
      <xdr:col>4</xdr:col>
      <xdr:colOff>152400</xdr:colOff>
      <xdr:row>13</xdr:row>
      <xdr:rowOff>0</xdr:rowOff>
    </xdr:from>
    <xdr:to>
      <xdr:col>6</xdr:col>
      <xdr:colOff>600075</xdr:colOff>
      <xdr:row>14</xdr:row>
      <xdr:rowOff>9525</xdr:rowOff>
    </xdr:to>
    <xdr:sp>
      <xdr:nvSpPr>
        <xdr:cNvPr id="6" name="AutoShape 15"/>
        <xdr:cNvSpPr>
          <a:spLocks/>
        </xdr:cNvSpPr>
      </xdr:nvSpPr>
      <xdr:spPr>
        <a:xfrm>
          <a:off x="3514725" y="2266950"/>
          <a:ext cx="1438275" cy="180975"/>
        </a:xfrm>
        <a:prstGeom prst="borderCallout2">
          <a:avLst>
            <a:gd name="adj1" fmla="val -75828"/>
            <a:gd name="adj2" fmla="val -7893"/>
            <a:gd name="adj3" fmla="val -61921"/>
            <a:gd name="adj4" fmla="val 13157"/>
            <a:gd name="adj5" fmla="val -55296"/>
            <a:gd name="adj6" fmla="val 13157"/>
            <a:gd name="adj7" fmla="val -68541"/>
            <a:gd name="adj8" fmla="val 1450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Projected_Demand</a:t>
          </a:r>
        </a:p>
      </xdr:txBody>
    </xdr:sp>
    <xdr:clientData/>
  </xdr:twoCellAnchor>
  <xdr:twoCellAnchor>
    <xdr:from>
      <xdr:col>4</xdr:col>
      <xdr:colOff>142875</xdr:colOff>
      <xdr:row>9</xdr:row>
      <xdr:rowOff>95250</xdr:rowOff>
    </xdr:from>
    <xdr:to>
      <xdr:col>6</xdr:col>
      <xdr:colOff>590550</xdr:colOff>
      <xdr:row>10</xdr:row>
      <xdr:rowOff>95250</xdr:rowOff>
    </xdr:to>
    <xdr:sp>
      <xdr:nvSpPr>
        <xdr:cNvPr id="7" name="AutoShape 16"/>
        <xdr:cNvSpPr>
          <a:spLocks/>
        </xdr:cNvSpPr>
      </xdr:nvSpPr>
      <xdr:spPr>
        <a:xfrm>
          <a:off x="3505200" y="1676400"/>
          <a:ext cx="1438275" cy="171450"/>
        </a:xfrm>
        <a:prstGeom prst="borderCallout2">
          <a:avLst>
            <a:gd name="adj1" fmla="val -67879"/>
            <a:gd name="adj2" fmla="val 44444"/>
            <a:gd name="adj3" fmla="val -59273"/>
            <a:gd name="adj4" fmla="val 16666"/>
            <a:gd name="adj5" fmla="val -55296"/>
            <a:gd name="adj6" fmla="val 16666"/>
            <a:gd name="adj7" fmla="val -67879"/>
            <a:gd name="adj8" fmla="val 1627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Learner_MktInv_Value</a:t>
          </a:r>
        </a:p>
      </xdr:txBody>
    </xdr:sp>
    <xdr:clientData/>
  </xdr:twoCellAnchor>
  <xdr:twoCellAnchor>
    <xdr:from>
      <xdr:col>4</xdr:col>
      <xdr:colOff>142875</xdr:colOff>
      <xdr:row>10</xdr:row>
      <xdr:rowOff>123825</xdr:rowOff>
    </xdr:from>
    <xdr:to>
      <xdr:col>6</xdr:col>
      <xdr:colOff>590550</xdr:colOff>
      <xdr:row>11</xdr:row>
      <xdr:rowOff>133350</xdr:rowOff>
    </xdr:to>
    <xdr:sp>
      <xdr:nvSpPr>
        <xdr:cNvPr id="8" name="AutoShape 17"/>
        <xdr:cNvSpPr>
          <a:spLocks/>
        </xdr:cNvSpPr>
      </xdr:nvSpPr>
      <xdr:spPr>
        <a:xfrm>
          <a:off x="3505200" y="1876425"/>
          <a:ext cx="1438275" cy="180975"/>
        </a:xfrm>
        <a:prstGeom prst="borderCallout2">
          <a:avLst>
            <a:gd name="adj1" fmla="val -176490"/>
            <a:gd name="adj2" fmla="val -65791"/>
            <a:gd name="adj3" fmla="val -169203"/>
            <a:gd name="adj4" fmla="val 13157"/>
            <a:gd name="adj5" fmla="val -55296"/>
            <a:gd name="adj6" fmla="val 13157"/>
            <a:gd name="adj7" fmla="val -373842"/>
            <a:gd name="adj8" fmla="val 153947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Learner_MktInv_Level</a:t>
          </a:r>
        </a:p>
      </xdr:txBody>
    </xdr:sp>
    <xdr:clientData/>
  </xdr:twoCellAnchor>
  <xdr:twoCellAnchor>
    <xdr:from>
      <xdr:col>4</xdr:col>
      <xdr:colOff>114300</xdr:colOff>
      <xdr:row>6</xdr:row>
      <xdr:rowOff>133350</xdr:rowOff>
    </xdr:from>
    <xdr:to>
      <xdr:col>6</xdr:col>
      <xdr:colOff>561975</xdr:colOff>
      <xdr:row>7</xdr:row>
      <xdr:rowOff>142875</xdr:rowOff>
    </xdr:to>
    <xdr:sp>
      <xdr:nvSpPr>
        <xdr:cNvPr id="9" name="AutoShape 18"/>
        <xdr:cNvSpPr>
          <a:spLocks/>
        </xdr:cNvSpPr>
      </xdr:nvSpPr>
      <xdr:spPr>
        <a:xfrm>
          <a:off x="3476625" y="1200150"/>
          <a:ext cx="1438275" cy="180975"/>
        </a:xfrm>
        <a:prstGeom prst="borderCallout2">
          <a:avLst>
            <a:gd name="adj1" fmla="val -175166"/>
            <a:gd name="adj2" fmla="val -81578"/>
            <a:gd name="adj3" fmla="val -169203"/>
            <a:gd name="adj4" fmla="val 13157"/>
            <a:gd name="adj5" fmla="val -55296"/>
            <a:gd name="adj6" fmla="val 13157"/>
            <a:gd name="adj7" fmla="val -370527"/>
            <a:gd name="adj8" fmla="val 16289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2</xdr:col>
      <xdr:colOff>561975</xdr:colOff>
      <xdr:row>23</xdr:row>
      <xdr:rowOff>76200</xdr:rowOff>
    </xdr:to>
    <xdr:sp>
      <xdr:nvSpPr>
        <xdr:cNvPr id="10" name="Rectangle 19"/>
        <xdr:cNvSpPr>
          <a:spLocks/>
        </xdr:cNvSpPr>
      </xdr:nvSpPr>
      <xdr:spPr>
        <a:xfrm>
          <a:off x="1219200" y="2914650"/>
          <a:ext cx="561975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22</xdr:row>
      <xdr:rowOff>123825</xdr:rowOff>
    </xdr:from>
    <xdr:to>
      <xdr:col>5</xdr:col>
      <xdr:colOff>57150</xdr:colOff>
      <xdr:row>23</xdr:row>
      <xdr:rowOff>114300</xdr:rowOff>
    </xdr:to>
    <xdr:sp>
      <xdr:nvSpPr>
        <xdr:cNvPr id="11" name="AutoShape 20"/>
        <xdr:cNvSpPr>
          <a:spLocks/>
        </xdr:cNvSpPr>
      </xdr:nvSpPr>
      <xdr:spPr>
        <a:xfrm>
          <a:off x="2162175" y="3933825"/>
          <a:ext cx="1638300" cy="161925"/>
        </a:xfrm>
        <a:prstGeom prst="borderCallout2">
          <a:avLst>
            <a:gd name="adj1" fmla="val -63953"/>
            <a:gd name="adj2" fmla="val -73527"/>
            <a:gd name="adj3" fmla="val -60462"/>
            <a:gd name="adj4" fmla="val 20587"/>
            <a:gd name="adj5" fmla="val -54652"/>
            <a:gd name="adj6" fmla="val 20587"/>
            <a:gd name="adj7" fmla="val -262791"/>
            <a:gd name="adj8" fmla="val 18382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Normalized_Price_Values</a:t>
          </a:r>
        </a:p>
      </xdr:txBody>
    </xdr:sp>
    <xdr:clientData/>
  </xdr:twoCellAnchor>
  <xdr:twoCellAnchor editAs="absolute">
    <xdr:from>
      <xdr:col>3</xdr:col>
      <xdr:colOff>333375</xdr:colOff>
      <xdr:row>23</xdr:row>
      <xdr:rowOff>161925</xdr:rowOff>
    </xdr:from>
    <xdr:to>
      <xdr:col>5</xdr:col>
      <xdr:colOff>85725</xdr:colOff>
      <xdr:row>25</xdr:row>
      <xdr:rowOff>0</xdr:rowOff>
    </xdr:to>
    <xdr:sp>
      <xdr:nvSpPr>
        <xdr:cNvPr id="12" name="AutoShape 21"/>
        <xdr:cNvSpPr>
          <a:spLocks/>
        </xdr:cNvSpPr>
      </xdr:nvSpPr>
      <xdr:spPr>
        <a:xfrm>
          <a:off x="2162175" y="4143375"/>
          <a:ext cx="1666875" cy="171450"/>
        </a:xfrm>
        <a:prstGeom prst="borderCallout2">
          <a:avLst>
            <a:gd name="adj1" fmla="val -96856"/>
            <a:gd name="adj2" fmla="val -183333"/>
            <a:gd name="adj3" fmla="val -82000"/>
            <a:gd name="adj4" fmla="val 16666"/>
            <a:gd name="adj5" fmla="val -54569"/>
            <a:gd name="adj6" fmla="val 16666"/>
            <a:gd name="adj7" fmla="val -259143"/>
            <a:gd name="adj8" fmla="val 1455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Normalized_Price_Levels</a:t>
          </a:r>
        </a:p>
      </xdr:txBody>
    </xdr:sp>
    <xdr:clientData/>
  </xdr:twoCellAnchor>
  <xdr:twoCellAnchor>
    <xdr:from>
      <xdr:col>3</xdr:col>
      <xdr:colOff>28575</xdr:colOff>
      <xdr:row>16</xdr:row>
      <xdr:rowOff>142875</xdr:rowOff>
    </xdr:from>
    <xdr:to>
      <xdr:col>3</xdr:col>
      <xdr:colOff>1447800</xdr:colOff>
      <xdr:row>23</xdr:row>
      <xdr:rowOff>85725</xdr:rowOff>
    </xdr:to>
    <xdr:sp>
      <xdr:nvSpPr>
        <xdr:cNvPr id="13" name="Rectangle 22"/>
        <xdr:cNvSpPr>
          <a:spLocks/>
        </xdr:cNvSpPr>
      </xdr:nvSpPr>
      <xdr:spPr>
        <a:xfrm>
          <a:off x="1857375" y="2924175"/>
          <a:ext cx="1419225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142875</xdr:rowOff>
    </xdr:from>
    <xdr:to>
      <xdr:col>5</xdr:col>
      <xdr:colOff>581025</xdr:colOff>
      <xdr:row>23</xdr:row>
      <xdr:rowOff>95250</xdr:rowOff>
    </xdr:to>
    <xdr:sp>
      <xdr:nvSpPr>
        <xdr:cNvPr id="14" name="Rectangle 23"/>
        <xdr:cNvSpPr>
          <a:spLocks/>
        </xdr:cNvSpPr>
      </xdr:nvSpPr>
      <xdr:spPr>
        <a:xfrm>
          <a:off x="3695700" y="2924175"/>
          <a:ext cx="628650" cy="1152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142875</xdr:rowOff>
    </xdr:from>
    <xdr:to>
      <xdr:col>7</xdr:col>
      <xdr:colOff>28575</xdr:colOff>
      <xdr:row>23</xdr:row>
      <xdr:rowOff>95250</xdr:rowOff>
    </xdr:to>
    <xdr:sp>
      <xdr:nvSpPr>
        <xdr:cNvPr id="15" name="Rectangle 24"/>
        <xdr:cNvSpPr>
          <a:spLocks/>
        </xdr:cNvSpPr>
      </xdr:nvSpPr>
      <xdr:spPr>
        <a:xfrm>
          <a:off x="4381500" y="2924175"/>
          <a:ext cx="857250" cy="1152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276225</xdr:colOff>
      <xdr:row>23</xdr:row>
      <xdr:rowOff>47625</xdr:rowOff>
    </xdr:from>
    <xdr:to>
      <xdr:col>8</xdr:col>
      <xdr:colOff>514350</xdr:colOff>
      <xdr:row>24</xdr:row>
      <xdr:rowOff>28575</xdr:rowOff>
    </xdr:to>
    <xdr:sp>
      <xdr:nvSpPr>
        <xdr:cNvPr id="16" name="AutoShape 25"/>
        <xdr:cNvSpPr>
          <a:spLocks/>
        </xdr:cNvSpPr>
      </xdr:nvSpPr>
      <xdr:spPr>
        <a:xfrm>
          <a:off x="4629150" y="4029075"/>
          <a:ext cx="1704975" cy="152400"/>
        </a:xfrm>
        <a:prstGeom prst="borderCallout2">
          <a:avLst>
            <a:gd name="adj1" fmla="val -58379"/>
            <a:gd name="adj2" fmla="val -118750"/>
            <a:gd name="adj3" fmla="val -57263"/>
            <a:gd name="adj4" fmla="val 25000"/>
            <a:gd name="adj5" fmla="val -54467"/>
            <a:gd name="adj6" fmla="val 25000"/>
            <a:gd name="adj7" fmla="val -390222"/>
            <a:gd name="adj8" fmla="val 1875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Normalized_MktInv_Values</a:t>
          </a:r>
        </a:p>
      </xdr:txBody>
    </xdr:sp>
    <xdr:clientData/>
  </xdr:twoCellAnchor>
  <xdr:twoCellAnchor editAs="absolute">
    <xdr:from>
      <xdr:col>6</xdr:col>
      <xdr:colOff>276225</xdr:colOff>
      <xdr:row>24</xdr:row>
      <xdr:rowOff>76200</xdr:rowOff>
    </xdr:from>
    <xdr:to>
      <xdr:col>8</xdr:col>
      <xdr:colOff>466725</xdr:colOff>
      <xdr:row>25</xdr:row>
      <xdr:rowOff>76200</xdr:rowOff>
    </xdr:to>
    <xdr:sp>
      <xdr:nvSpPr>
        <xdr:cNvPr id="17" name="AutoShape 26"/>
        <xdr:cNvSpPr>
          <a:spLocks/>
        </xdr:cNvSpPr>
      </xdr:nvSpPr>
      <xdr:spPr>
        <a:xfrm>
          <a:off x="4629150" y="4229100"/>
          <a:ext cx="1657350" cy="161925"/>
        </a:xfrm>
        <a:prstGeom prst="borderCallout2">
          <a:avLst>
            <a:gd name="adj1" fmla="val -80458"/>
            <a:gd name="adj2" fmla="val -250000"/>
            <a:gd name="adj3" fmla="val -72412"/>
            <a:gd name="adj4" fmla="val 20587"/>
            <a:gd name="adj5" fmla="val -54597"/>
            <a:gd name="adj6" fmla="val 20587"/>
            <a:gd name="adj7" fmla="val -398851"/>
            <a:gd name="adj8" fmla="val 321470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Normalized_MktInv_Levels</a:t>
          </a:r>
        </a:p>
      </xdr:txBody>
    </xdr:sp>
    <xdr:clientData/>
  </xdr:twoCellAnchor>
  <xdr:twoCellAnchor editAs="absolute">
    <xdr:from>
      <xdr:col>10</xdr:col>
      <xdr:colOff>152400</xdr:colOff>
      <xdr:row>24</xdr:row>
      <xdr:rowOff>19050</xdr:rowOff>
    </xdr:from>
    <xdr:to>
      <xdr:col>13</xdr:col>
      <xdr:colOff>85725</xdr:colOff>
      <xdr:row>25</xdr:row>
      <xdr:rowOff>19050</xdr:rowOff>
    </xdr:to>
    <xdr:sp>
      <xdr:nvSpPr>
        <xdr:cNvPr id="18" name="AutoShape 27"/>
        <xdr:cNvSpPr>
          <a:spLocks/>
        </xdr:cNvSpPr>
      </xdr:nvSpPr>
      <xdr:spPr>
        <a:xfrm>
          <a:off x="7191375" y="4171950"/>
          <a:ext cx="1762125" cy="161925"/>
        </a:xfrm>
        <a:prstGeom prst="borderCallout2">
          <a:avLst>
            <a:gd name="adj1" fmla="val -99731"/>
            <a:gd name="adj2" fmla="val -726472"/>
            <a:gd name="adj3" fmla="val -82972"/>
            <a:gd name="adj4" fmla="val 20587"/>
            <a:gd name="adj5" fmla="val -54324"/>
            <a:gd name="adj6" fmla="val 20587"/>
            <a:gd name="adj7" fmla="val -433782"/>
            <a:gd name="adj8" fmla="val 330293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Projected_Demand_Matrix</a:t>
          </a:r>
        </a:p>
      </xdr:txBody>
    </xdr:sp>
    <xdr:clientData/>
  </xdr:twoCellAnchor>
  <xdr:twoCellAnchor>
    <xdr:from>
      <xdr:col>10</xdr:col>
      <xdr:colOff>495300</xdr:colOff>
      <xdr:row>34</xdr:row>
      <xdr:rowOff>123825</xdr:rowOff>
    </xdr:from>
    <xdr:to>
      <xdr:col>12</xdr:col>
      <xdr:colOff>438150</xdr:colOff>
      <xdr:row>36</xdr:row>
      <xdr:rowOff>152400</xdr:rowOff>
    </xdr:to>
    <xdr:sp>
      <xdr:nvSpPr>
        <xdr:cNvPr id="19" name="AutoShape 34"/>
        <xdr:cNvSpPr>
          <a:spLocks/>
        </xdr:cNvSpPr>
      </xdr:nvSpPr>
      <xdr:spPr>
        <a:xfrm>
          <a:off x="7534275" y="6010275"/>
          <a:ext cx="1162050" cy="361950"/>
        </a:xfrm>
        <a:prstGeom prst="borderCallout2">
          <a:avLst>
            <a:gd name="adj1" fmla="val -85245"/>
            <a:gd name="adj2" fmla="val 18421"/>
            <a:gd name="adj3" fmla="val -67212"/>
            <a:gd name="adj4" fmla="val -18421"/>
            <a:gd name="adj5" fmla="val -56555"/>
            <a:gd name="adj6" fmla="val -18421"/>
            <a:gd name="adj7" fmla="val -656555"/>
            <a:gd name="adj8" fmla="val 74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Feedback Color Key Template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arningguild.com/pdf/2/120302DEV-P.pdf" TargetMode="External" /><Relationship Id="rId2" Type="http://schemas.openxmlformats.org/officeDocument/2006/relationships/hyperlink" Target="http://www.elearningguild.com/pdf/2/120302DEV-P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.421875" style="0" customWidth="1"/>
    <col min="3" max="3" width="2.8515625" style="0" customWidth="1"/>
    <col min="4" max="4" width="4.421875" style="0" customWidth="1"/>
    <col min="5" max="5" width="10.8515625" style="0" customWidth="1"/>
    <col min="6" max="6" width="7.7109375" style="0" customWidth="1"/>
    <col min="7" max="7" width="4.57421875" style="0" customWidth="1"/>
    <col min="9" max="9" width="6.8515625" style="0" customWidth="1"/>
    <col min="10" max="10" width="4.57421875" style="0" customWidth="1"/>
    <col min="11" max="11" width="2.57421875" style="0" customWidth="1"/>
    <col min="12" max="12" width="6.8515625" style="0" customWidth="1"/>
    <col min="13" max="13" width="1.7109375" style="0" customWidth="1"/>
    <col min="14" max="14" width="2.7109375" style="0" customWidth="1"/>
    <col min="15" max="15" width="2.140625" style="0" customWidth="1"/>
    <col min="16" max="16" width="1.7109375" style="0" customWidth="1"/>
  </cols>
  <sheetData>
    <row r="1" spans="1:16" ht="7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 customHeight="1">
      <c r="A2" s="55"/>
      <c r="B2" s="58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 customHeight="1">
      <c r="A3" s="55"/>
      <c r="B3" s="55" t="s">
        <v>100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 customHeight="1">
      <c r="A4" s="55"/>
      <c r="B4" s="55" t="s">
        <v>101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8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R5" t="s">
        <v>99</v>
      </c>
    </row>
    <row r="6" spans="1:16" ht="12.75" customHeight="1">
      <c r="A6" s="55"/>
      <c r="B6" s="55" t="s">
        <v>108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 customHeight="1">
      <c r="A7" s="55"/>
      <c r="B7" s="55" t="s">
        <v>109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2.75" customHeight="1">
      <c r="A8" s="55"/>
      <c r="B8" s="55" t="s">
        <v>110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 customHeight="1">
      <c r="A9" s="55"/>
      <c r="B9" s="55" t="s">
        <v>111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2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7.5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2.75" customHeight="1">
      <c r="A12" s="55"/>
      <c r="B12" s="32"/>
      <c r="C12" s="67" t="s">
        <v>31</v>
      </c>
      <c r="D12" s="67"/>
      <c r="E12" s="67"/>
      <c r="F12" s="33"/>
      <c r="G12" s="69" t="s">
        <v>80</v>
      </c>
      <c r="H12" s="69"/>
      <c r="I12" s="69"/>
      <c r="J12" s="69"/>
      <c r="K12" s="69"/>
      <c r="L12" s="69"/>
      <c r="M12" s="73"/>
      <c r="N12" s="73"/>
      <c r="O12" s="34"/>
      <c r="P12" s="55"/>
    </row>
    <row r="13" spans="1:16" ht="12.75" customHeight="1">
      <c r="A13" s="55"/>
      <c r="B13" s="35"/>
      <c r="C13" s="68"/>
      <c r="D13" s="68"/>
      <c r="E13" s="68"/>
      <c r="F13" s="36"/>
      <c r="G13" s="70"/>
      <c r="H13" s="70"/>
      <c r="I13" s="70"/>
      <c r="J13" s="70"/>
      <c r="K13" s="70"/>
      <c r="L13" s="70"/>
      <c r="M13" s="74"/>
      <c r="N13" s="74"/>
      <c r="O13" s="37"/>
      <c r="P13" s="55"/>
    </row>
    <row r="14" spans="1:16" ht="6" customHeight="1">
      <c r="A14" s="5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55"/>
    </row>
    <row r="15" spans="1:16" ht="13.5" thickBot="1">
      <c r="A15" s="55"/>
      <c r="B15" s="35"/>
      <c r="C15" s="38" t="s">
        <v>33</v>
      </c>
      <c r="D15" s="36"/>
      <c r="E15" s="36"/>
      <c r="F15" s="36"/>
      <c r="G15" s="36"/>
      <c r="H15" s="39"/>
      <c r="I15" s="36"/>
      <c r="J15" s="36"/>
      <c r="K15" s="36"/>
      <c r="L15" s="36"/>
      <c r="M15" s="36"/>
      <c r="N15" s="36"/>
      <c r="O15" s="37"/>
      <c r="P15" s="55"/>
    </row>
    <row r="16" spans="1:16" ht="6" customHeight="1" thickTop="1">
      <c r="A16" s="55"/>
      <c r="B16" s="3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37"/>
      <c r="P16" s="55"/>
    </row>
    <row r="17" spans="1:16" ht="13.5" thickBot="1">
      <c r="A17" s="55"/>
      <c r="B17" s="35"/>
      <c r="C17" s="45"/>
      <c r="D17" s="65" t="s">
        <v>7</v>
      </c>
      <c r="E17" s="65"/>
      <c r="F17" s="65"/>
      <c r="G17" s="54"/>
      <c r="H17" s="44" t="s">
        <v>34</v>
      </c>
      <c r="I17" s="54"/>
      <c r="J17" s="65" t="s">
        <v>8</v>
      </c>
      <c r="K17" s="65"/>
      <c r="L17" s="65"/>
      <c r="M17" s="65"/>
      <c r="N17" s="66"/>
      <c r="O17" s="37"/>
      <c r="P17" s="55"/>
    </row>
    <row r="18" spans="1:16" ht="12.75" customHeight="1" thickBot="1">
      <c r="A18" s="55"/>
      <c r="B18" s="35"/>
      <c r="C18" s="45"/>
      <c r="D18" s="43"/>
      <c r="E18" s="57"/>
      <c r="F18" s="43"/>
      <c r="G18" s="43"/>
      <c r="H18" s="57"/>
      <c r="I18" s="43"/>
      <c r="J18" s="43"/>
      <c r="K18" s="71">
        <f>Projected_Demand</f>
        <v>0</v>
      </c>
      <c r="L18" s="72"/>
      <c r="M18" s="47"/>
      <c r="N18" s="46"/>
      <c r="O18" s="37"/>
      <c r="P18" s="55"/>
    </row>
    <row r="19" spans="1:16" ht="13.5" thickBot="1">
      <c r="A19" s="55"/>
      <c r="B19" s="35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37"/>
      <c r="P19" s="55"/>
    </row>
    <row r="20" spans="1:16" ht="6" customHeight="1" thickTop="1">
      <c r="A20" s="5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55"/>
    </row>
    <row r="21" spans="1:16" ht="13.5" customHeight="1">
      <c r="A21" s="55"/>
      <c r="B21" s="35"/>
      <c r="C21" s="36"/>
      <c r="D21" s="36"/>
      <c r="E21" s="36"/>
      <c r="F21" s="62" t="s">
        <v>81</v>
      </c>
      <c r="G21" s="63"/>
      <c r="H21" s="63"/>
      <c r="I21" s="63"/>
      <c r="J21" s="64"/>
      <c r="K21" s="36"/>
      <c r="L21" s="36"/>
      <c r="M21" s="36"/>
      <c r="N21" s="36"/>
      <c r="O21" s="37"/>
      <c r="P21" s="55"/>
    </row>
    <row r="22" spans="1:16" ht="13.5" customHeight="1">
      <c r="A22" s="5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55"/>
    </row>
    <row r="23" spans="1:16" ht="13.5" customHeight="1">
      <c r="A23" s="55"/>
      <c r="B23" s="35"/>
      <c r="C23" s="36"/>
      <c r="D23" s="36"/>
      <c r="E23" s="36"/>
      <c r="F23" s="60" t="s">
        <v>32</v>
      </c>
      <c r="G23" s="36"/>
      <c r="H23" s="36"/>
      <c r="I23" s="36"/>
      <c r="J23" s="36"/>
      <c r="K23" s="36"/>
      <c r="L23" s="36"/>
      <c r="M23" s="36"/>
      <c r="N23" s="36"/>
      <c r="O23" s="37"/>
      <c r="P23" s="55"/>
    </row>
    <row r="24" spans="1:16" ht="13.5" thickBot="1">
      <c r="A24" s="55"/>
      <c r="B24" s="51"/>
      <c r="C24" s="52"/>
      <c r="D24" s="52"/>
      <c r="E24" s="52"/>
      <c r="F24" s="61"/>
      <c r="G24" s="52"/>
      <c r="H24" s="52"/>
      <c r="I24" s="52"/>
      <c r="J24" s="52"/>
      <c r="K24" s="52"/>
      <c r="L24" s="52"/>
      <c r="M24" s="52"/>
      <c r="N24" s="52"/>
      <c r="O24" s="53"/>
      <c r="P24" s="55"/>
    </row>
    <row r="25" spans="1:16" ht="7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2.75">
      <c r="A27" s="55"/>
      <c r="B27" s="58" t="s">
        <v>98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ht="12.75">
      <c r="A28" s="55"/>
      <c r="B28" s="59" t="s">
        <v>92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ht="12.75">
      <c r="A29" s="55"/>
      <c r="B29" s="59" t="s">
        <v>93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8">
    <mergeCell ref="F23:F24"/>
    <mergeCell ref="F21:J21"/>
    <mergeCell ref="J17:N17"/>
    <mergeCell ref="C12:E13"/>
    <mergeCell ref="D17:F17"/>
    <mergeCell ref="G12:L13"/>
    <mergeCell ref="K18:L18"/>
    <mergeCell ref="M12:N13"/>
  </mergeCells>
  <hyperlinks>
    <hyperlink ref="F21:G21" location="'MKT Feedback'!A1" display="Marketing"/>
    <hyperlink ref="B28:O28" r:id="rId1" display="&quot;Developing eLearning Simulations With Tools You Already Know&quot;"/>
    <hyperlink ref="B28:B29" r:id="rId2" display="&quot;Developing eLearning Simulations With Tools You Already Know&quot;"/>
  </hyperlinks>
  <printOptions/>
  <pageMargins left="0.75" right="0.75" top="1" bottom="1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26"/>
  <sheetViews>
    <sheetView tabSelected="1" workbookViewId="0" topLeftCell="A1">
      <selection activeCell="N29" sqref="N29"/>
    </sheetView>
  </sheetViews>
  <sheetFormatPr defaultColWidth="9.140625" defaultRowHeight="12.75"/>
  <cols>
    <col min="2" max="2" width="10.00390625" style="0" customWidth="1"/>
    <col min="3" max="5" width="10.140625" style="0" customWidth="1"/>
    <col min="6" max="6" width="8.28125" style="0" customWidth="1"/>
    <col min="7" max="7" width="10.00390625" style="0" customWidth="1"/>
    <col min="8" max="8" width="8.140625" style="0" customWidth="1"/>
  </cols>
  <sheetData>
    <row r="1" ht="14.25" customHeight="1" thickBot="1"/>
    <row r="2" spans="3:7" ht="12.75">
      <c r="C2" s="76" t="str">
        <f>Feedback</f>
        <v>I need you to make decisions on both the Price of the mowers and the Marketing Investment before I can give you feedback.</v>
      </c>
      <c r="D2" s="77"/>
      <c r="E2" s="77"/>
      <c r="F2" s="77"/>
      <c r="G2" s="78"/>
    </row>
    <row r="3" spans="3:7" ht="12.75">
      <c r="C3" s="79"/>
      <c r="D3" s="80"/>
      <c r="E3" s="80"/>
      <c r="F3" s="80"/>
      <c r="G3" s="81"/>
    </row>
    <row r="4" spans="3:7" ht="12.75">
      <c r="C4" s="79"/>
      <c r="D4" s="80"/>
      <c r="E4" s="80"/>
      <c r="F4" s="80"/>
      <c r="G4" s="81"/>
    </row>
    <row r="5" spans="3:7" ht="12.75">
      <c r="C5" s="79"/>
      <c r="D5" s="80"/>
      <c r="E5" s="80"/>
      <c r="F5" s="80"/>
      <c r="G5" s="81"/>
    </row>
    <row r="6" spans="3:7" ht="12.75">
      <c r="C6" s="79"/>
      <c r="D6" s="80"/>
      <c r="E6" s="80"/>
      <c r="F6" s="80"/>
      <c r="G6" s="81"/>
    </row>
    <row r="7" spans="3:7" ht="12.75">
      <c r="C7" s="79"/>
      <c r="D7" s="80"/>
      <c r="E7" s="80"/>
      <c r="F7" s="80"/>
      <c r="G7" s="81"/>
    </row>
    <row r="8" spans="3:7" ht="12.75">
      <c r="C8" s="79"/>
      <c r="D8" s="80"/>
      <c r="E8" s="80"/>
      <c r="F8" s="80"/>
      <c r="G8" s="81"/>
    </row>
    <row r="9" spans="3:7" ht="12.75">
      <c r="C9" s="79"/>
      <c r="D9" s="80"/>
      <c r="E9" s="80"/>
      <c r="F9" s="80"/>
      <c r="G9" s="81"/>
    </row>
    <row r="10" spans="3:7" ht="12.75">
      <c r="C10" s="79"/>
      <c r="D10" s="80"/>
      <c r="E10" s="80"/>
      <c r="F10" s="80"/>
      <c r="G10" s="81"/>
    </row>
    <row r="11" spans="3:7" ht="12.75">
      <c r="C11" s="79"/>
      <c r="D11" s="80"/>
      <c r="E11" s="80"/>
      <c r="F11" s="80"/>
      <c r="G11" s="81"/>
    </row>
    <row r="12" spans="3:7" ht="12" customHeight="1">
      <c r="C12" s="79"/>
      <c r="D12" s="80"/>
      <c r="E12" s="80"/>
      <c r="F12" s="80"/>
      <c r="G12" s="81"/>
    </row>
    <row r="13" spans="3:7" ht="18" customHeight="1" thickBot="1">
      <c r="C13" s="82"/>
      <c r="D13" s="83"/>
      <c r="E13" s="83"/>
      <c r="F13" s="83"/>
      <c r="G13" s="84"/>
    </row>
    <row r="20" spans="3:7" ht="12.75">
      <c r="C20" s="55"/>
      <c r="D20" s="55"/>
      <c r="E20" s="55"/>
      <c r="F20" s="55"/>
      <c r="G20" s="55"/>
    </row>
    <row r="21" spans="3:7" ht="12.75">
      <c r="C21" s="55"/>
      <c r="D21" s="55"/>
      <c r="E21" s="55"/>
      <c r="F21" s="55"/>
      <c r="G21" s="55"/>
    </row>
    <row r="22" spans="3:7" ht="12.75">
      <c r="C22" s="55"/>
      <c r="D22" s="55"/>
      <c r="E22" s="55"/>
      <c r="F22" s="55"/>
      <c r="G22" s="55"/>
    </row>
    <row r="23" spans="3:7" ht="11.25" customHeight="1">
      <c r="C23" s="55"/>
      <c r="D23" s="55"/>
      <c r="E23" s="55"/>
      <c r="F23" s="55"/>
      <c r="G23" s="55"/>
    </row>
    <row r="24" spans="1:8" ht="12.75">
      <c r="A24" s="75" t="s">
        <v>78</v>
      </c>
      <c r="B24" s="75"/>
      <c r="C24" s="75"/>
      <c r="D24" s="75"/>
      <c r="E24" s="75"/>
      <c r="F24" s="75"/>
      <c r="G24" s="75"/>
      <c r="H24" s="75"/>
    </row>
    <row r="25" spans="1:8" ht="12.75">
      <c r="A25" s="75"/>
      <c r="B25" s="75"/>
      <c r="C25" s="75"/>
      <c r="D25" s="75"/>
      <c r="E25" s="75"/>
      <c r="F25" s="75"/>
      <c r="G25" s="75"/>
      <c r="H25" s="75"/>
    </row>
    <row r="26" spans="1:8" ht="12.75">
      <c r="A26" s="75"/>
      <c r="B26" s="75"/>
      <c r="C26" s="75"/>
      <c r="D26" s="75"/>
      <c r="E26" s="75"/>
      <c r="F26" s="75"/>
      <c r="G26" s="75"/>
      <c r="H26" s="75"/>
    </row>
  </sheetData>
  <mergeCells count="2">
    <mergeCell ref="A24:H26"/>
    <mergeCell ref="C2:G13"/>
  </mergeCells>
  <hyperlinks>
    <hyperlink ref="A24:H26" location="Interface!A1" display="Thank You for the Feedback (Return to Simulation)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3:P67"/>
  <sheetViews>
    <sheetView zoomScale="90" zoomScaleNormal="90" workbookViewId="0" topLeftCell="A16">
      <selection activeCell="S56" sqref="S56"/>
    </sheetView>
  </sheetViews>
  <sheetFormatPr defaultColWidth="9.140625" defaultRowHeight="12.75"/>
  <cols>
    <col min="4" max="4" width="23.00390625" style="0" customWidth="1"/>
    <col min="5" max="5" width="5.7109375" style="0" customWidth="1"/>
    <col min="7" max="7" width="12.8515625" style="0" customWidth="1"/>
  </cols>
  <sheetData>
    <row r="3" ht="18">
      <c r="C3" s="4" t="s">
        <v>12</v>
      </c>
    </row>
    <row r="4" ht="13.5" thickBot="1"/>
    <row r="5" spans="3:4" ht="13.5" thickBot="1">
      <c r="C5" s="93" t="s">
        <v>27</v>
      </c>
      <c r="D5" s="94"/>
    </row>
    <row r="6" spans="3:4" ht="13.5" thickBot="1">
      <c r="C6" s="10" t="s">
        <v>2</v>
      </c>
      <c r="D6" s="11" t="s">
        <v>3</v>
      </c>
    </row>
    <row r="7" spans="3:8" ht="13.5" thickBot="1">
      <c r="C7" s="24">
        <f>LOOKUP(Learner_Price_Value,Normalized_Price_Values,Normalized_Price_Levels)</f>
        <v>0</v>
      </c>
      <c r="D7" s="5">
        <f>UI_IN_Price</f>
        <v>0</v>
      </c>
      <c r="H7" t="s">
        <v>9</v>
      </c>
    </row>
    <row r="8" ht="13.5" thickBot="1"/>
    <row r="9" spans="3:4" ht="13.5" thickBot="1">
      <c r="C9" s="93" t="s">
        <v>26</v>
      </c>
      <c r="D9" s="94"/>
    </row>
    <row r="10" spans="3:8" ht="13.5" thickBot="1">
      <c r="C10" s="10" t="s">
        <v>2</v>
      </c>
      <c r="D10" s="11" t="s">
        <v>3</v>
      </c>
      <c r="H10" t="s">
        <v>10</v>
      </c>
    </row>
    <row r="11" spans="3:4" ht="13.5" thickBot="1">
      <c r="C11" s="24">
        <f>LOOKUP(Learner_MktInv_Value,Normalized_MktInv_Values,Normalized_MktInv_Levels)</f>
        <v>0</v>
      </c>
      <c r="D11" s="5">
        <f>UI_IN_MktInvest</f>
        <v>0</v>
      </c>
    </row>
    <row r="12" ht="13.5" thickBot="1"/>
    <row r="13" spans="3:8" ht="13.5" thickBot="1">
      <c r="C13" s="93" t="s">
        <v>8</v>
      </c>
      <c r="D13" s="94"/>
      <c r="H13" t="s">
        <v>11</v>
      </c>
    </row>
    <row r="14" spans="3:4" ht="13.5" thickBot="1">
      <c r="C14" s="95">
        <f ca="1">OFFSET(ProjectedDemandMatrix,Learner_Price_Level+1,Learner_MktInv_Level+1)</f>
        <v>0</v>
      </c>
      <c r="D14" s="96"/>
    </row>
    <row r="15" ht="13.5" thickBot="1"/>
    <row r="16" spans="3:15" ht="13.5" thickBot="1">
      <c r="C16" s="6" t="s">
        <v>0</v>
      </c>
      <c r="D16" s="7"/>
      <c r="F16" s="6" t="s">
        <v>1</v>
      </c>
      <c r="G16" s="7"/>
      <c r="I16" s="85" t="s">
        <v>6</v>
      </c>
      <c r="J16" s="86"/>
      <c r="K16" s="86"/>
      <c r="L16" s="86"/>
      <c r="M16" s="86"/>
      <c r="N16" s="86"/>
      <c r="O16" s="86"/>
    </row>
    <row r="17" spans="3:15" ht="13.5" thickBot="1">
      <c r="C17" s="10" t="s">
        <v>2</v>
      </c>
      <c r="D17" s="11" t="s">
        <v>4</v>
      </c>
      <c r="F17" s="10" t="s">
        <v>2</v>
      </c>
      <c r="G17" s="11" t="s">
        <v>5</v>
      </c>
      <c r="I17" s="29"/>
      <c r="J17" s="28" t="s">
        <v>7</v>
      </c>
      <c r="K17" s="28"/>
      <c r="L17" s="8"/>
      <c r="M17" s="8"/>
      <c r="N17" s="8"/>
      <c r="O17" s="9"/>
    </row>
    <row r="18" spans="3:15" ht="13.5" thickBot="1">
      <c r="C18" s="25">
        <v>0</v>
      </c>
      <c r="D18" s="12">
        <v>-99999999</v>
      </c>
      <c r="F18" s="25">
        <v>0</v>
      </c>
      <c r="G18" s="12">
        <v>-99999999</v>
      </c>
      <c r="I18" s="31" t="s">
        <v>4</v>
      </c>
      <c r="J18" s="1">
        <v>0</v>
      </c>
      <c r="K18" s="1">
        <v>1</v>
      </c>
      <c r="L18" s="2">
        <v>2</v>
      </c>
      <c r="M18" s="2">
        <v>3</v>
      </c>
      <c r="N18" s="2">
        <v>4</v>
      </c>
      <c r="O18" s="3">
        <v>5</v>
      </c>
    </row>
    <row r="19" spans="3:15" ht="13.5" thickBot="1">
      <c r="C19" s="30">
        <v>1</v>
      </c>
      <c r="D19" s="13">
        <v>100</v>
      </c>
      <c r="F19" s="30">
        <v>1</v>
      </c>
      <c r="G19" s="13">
        <v>1</v>
      </c>
      <c r="I19" s="30">
        <v>0</v>
      </c>
      <c r="J19" s="15">
        <v>0</v>
      </c>
      <c r="K19" s="15">
        <v>0</v>
      </c>
      <c r="L19" s="56">
        <v>0</v>
      </c>
      <c r="M19" s="56">
        <v>0</v>
      </c>
      <c r="N19" s="56">
        <v>0</v>
      </c>
      <c r="O19" s="56">
        <v>0</v>
      </c>
    </row>
    <row r="20" spans="3:15" ht="13.5" thickBot="1">
      <c r="C20" s="26">
        <v>2</v>
      </c>
      <c r="D20" s="13">
        <v>300</v>
      </c>
      <c r="F20" s="26">
        <v>2</v>
      </c>
      <c r="G20" s="13">
        <v>400000</v>
      </c>
      <c r="I20" s="30">
        <v>1</v>
      </c>
      <c r="J20" s="15">
        <v>0</v>
      </c>
      <c r="K20" s="15">
        <v>175000</v>
      </c>
      <c r="L20" s="16">
        <v>437500</v>
      </c>
      <c r="M20" s="16">
        <v>546875</v>
      </c>
      <c r="N20" s="16">
        <v>656250</v>
      </c>
      <c r="O20" s="17">
        <v>875000</v>
      </c>
    </row>
    <row r="21" spans="3:15" ht="13.5" thickBot="1">
      <c r="C21" s="26">
        <v>3</v>
      </c>
      <c r="D21" s="13">
        <v>400</v>
      </c>
      <c r="F21" s="26">
        <v>3</v>
      </c>
      <c r="G21" s="13">
        <v>500000</v>
      </c>
      <c r="I21" s="26">
        <v>2</v>
      </c>
      <c r="J21" s="18">
        <v>0</v>
      </c>
      <c r="K21" s="18">
        <v>43750</v>
      </c>
      <c r="L21" s="19">
        <v>109375</v>
      </c>
      <c r="M21" s="20">
        <v>262500</v>
      </c>
      <c r="N21" s="20">
        <v>328125</v>
      </c>
      <c r="O21" s="21">
        <v>437500</v>
      </c>
    </row>
    <row r="22" spans="3:15" ht="13.5" thickBot="1">
      <c r="C22" s="26">
        <v>4</v>
      </c>
      <c r="D22" s="13">
        <v>430</v>
      </c>
      <c r="F22" s="26">
        <v>4</v>
      </c>
      <c r="G22" s="13">
        <v>700000</v>
      </c>
      <c r="I22" s="26">
        <v>3</v>
      </c>
      <c r="J22" s="18">
        <v>0</v>
      </c>
      <c r="K22" s="18">
        <v>32156</v>
      </c>
      <c r="L22" s="18">
        <v>87500</v>
      </c>
      <c r="M22" s="19">
        <v>218750</v>
      </c>
      <c r="N22" s="20">
        <v>253750</v>
      </c>
      <c r="O22" s="21">
        <v>293125</v>
      </c>
    </row>
    <row r="23" spans="3:15" ht="13.5" thickBot="1">
      <c r="C23" s="27">
        <v>5</v>
      </c>
      <c r="D23" s="14">
        <v>500</v>
      </c>
      <c r="F23" s="27">
        <v>5</v>
      </c>
      <c r="G23" s="14">
        <v>1000000</v>
      </c>
      <c r="I23" s="26">
        <v>4</v>
      </c>
      <c r="J23" s="18">
        <v>0</v>
      </c>
      <c r="K23" s="18">
        <v>21875</v>
      </c>
      <c r="L23" s="18">
        <v>43750</v>
      </c>
      <c r="M23" s="18">
        <v>75264</v>
      </c>
      <c r="N23" s="19">
        <v>109000</v>
      </c>
      <c r="O23" s="21">
        <v>132157</v>
      </c>
    </row>
    <row r="24" spans="9:15" ht="13.5" thickBot="1">
      <c r="I24" s="27">
        <v>5</v>
      </c>
      <c r="J24" s="22">
        <v>0</v>
      </c>
      <c r="K24" s="22">
        <v>10937</v>
      </c>
      <c r="L24" s="22">
        <v>21875</v>
      </c>
      <c r="M24" s="22">
        <v>27084</v>
      </c>
      <c r="N24" s="22">
        <v>30137</v>
      </c>
      <c r="O24" s="14">
        <v>32650</v>
      </c>
    </row>
    <row r="29" ht="18">
      <c r="D29" s="4" t="s">
        <v>17</v>
      </c>
    </row>
    <row r="30" ht="13.5" thickBot="1"/>
    <row r="31" spans="4:16" ht="13.5" thickBot="1">
      <c r="D31" s="87" t="s">
        <v>24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</row>
    <row r="32" spans="4:16" ht="13.5" customHeight="1" thickBot="1">
      <c r="D32" s="90" t="str">
        <f>D40&amp;D43&amp;D46&amp;D49&amp;D52&amp;D55&amp;D58&amp;D61&amp;D64&amp;D67</f>
        <v>I need you to make decisions on both the Price of the mowers and the Marketing Investment before I can give you feedback.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</row>
    <row r="33" ht="13.5" customHeight="1" thickBot="1">
      <c r="D33" s="4"/>
    </row>
    <row r="34" spans="4:16" ht="13.5" customHeight="1" thickBot="1">
      <c r="D34" s="87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ht="13.5" customHeight="1" thickBot="1"/>
    <row r="36" spans="4:10" ht="12.75">
      <c r="D36" s="97" t="s">
        <v>30</v>
      </c>
      <c r="E36" s="98"/>
      <c r="F36" s="98"/>
      <c r="G36" s="98"/>
      <c r="H36" s="98"/>
      <c r="I36" s="98"/>
      <c r="J36" s="99"/>
    </row>
    <row r="37" spans="4:10" ht="13.5" thickBot="1">
      <c r="D37" s="23" t="s">
        <v>28</v>
      </c>
      <c r="E37" s="100" t="s">
        <v>29</v>
      </c>
      <c r="F37" s="101"/>
      <c r="G37" s="101"/>
      <c r="H37" s="101"/>
      <c r="I37" s="101"/>
      <c r="J37" s="102"/>
    </row>
    <row r="38" ht="13.5" thickBot="1"/>
    <row r="39" spans="4:16" ht="12.75">
      <c r="D39" s="103" t="s">
        <v>82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4:16" ht="13.5" thickBot="1">
      <c r="D40" s="23" t="str">
        <f>IF(OR(Learner_Price_Value=0,Learner_MktInv_Value=0),E40,"")</f>
        <v>I need you to make decisions on both the Price of the mowers and the Marketing Investment before I can give you feedback.</v>
      </c>
      <c r="E40" s="106" t="s">
        <v>83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7"/>
    </row>
    <row r="41" ht="13.5" thickBot="1"/>
    <row r="42" spans="4:16" ht="12.75">
      <c r="D42" s="103" t="s">
        <v>103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</row>
    <row r="43" spans="4:16" ht="13.5" thickBot="1">
      <c r="D43" s="23">
        <f>IF(AND(Learner_Price_Value&lt;0,Learner_MktInv_Value&lt;&gt;0),E43,"")</f>
      </c>
      <c r="E43" s="106" t="s">
        <v>105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7"/>
    </row>
    <row r="44" ht="13.5" thickBot="1"/>
    <row r="45" spans="4:16" ht="12.75">
      <c r="D45" s="103" t="s">
        <v>18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5"/>
    </row>
    <row r="46" spans="4:16" ht="13.5" thickBot="1">
      <c r="D46" s="23">
        <f>IF(AND(Learner_Price_Level&lt;3,Learner_Price_Level&lt;&gt;0),E46,"")</f>
      </c>
      <c r="E46" s="106" t="str">
        <f>"Your price of $"&amp;Learner_Price_Value&amp;" is kind of low. Although you will sell a lot of mowers I think you will have trouble making a profit with such a low price."</f>
        <v>Your price of $0 is kind of low. Although you will sell a lot of mowers I think you will have trouble making a profit with such a low price.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</row>
    <row r="47" ht="13.5" thickBot="1"/>
    <row r="48" spans="4:16" ht="12.75">
      <c r="D48" s="103" t="s">
        <v>19</v>
      </c>
      <c r="E48" s="104" t="s">
        <v>13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5"/>
    </row>
    <row r="49" spans="4:16" ht="13.5" thickBot="1">
      <c r="D49" s="23">
        <f>IF(Learner_Price_Level&gt;4,E49,"")</f>
      </c>
      <c r="E49" s="106" t="str">
        <f>"Your price of $"&amp;Learner_Price_Value&amp;" is a little high. I think you could drive higher demand with a lower price."</f>
        <v>Your price of $0 is a little high. I think you could drive higher demand with a lower price.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ht="13.5" thickBot="1"/>
    <row r="51" spans="4:16" ht="12.75">
      <c r="D51" s="103" t="s">
        <v>102</v>
      </c>
      <c r="E51" s="104" t="s">
        <v>14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5"/>
    </row>
    <row r="52" spans="4:16" ht="13.5" thickBot="1">
      <c r="D52" s="23">
        <f>IF(AND(Learner_MktInv_Value&lt;0,Learner_Price_Value&lt;&gt;0),E52,"")</f>
      </c>
      <c r="E52" s="106" t="s">
        <v>104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</row>
    <row r="53" ht="13.5" thickBot="1"/>
    <row r="54" spans="4:16" ht="12.75">
      <c r="D54" s="103" t="s">
        <v>20</v>
      </c>
      <c r="E54" s="104" t="s">
        <v>14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5"/>
    </row>
    <row r="55" spans="4:16" ht="13.5" thickBot="1">
      <c r="D55" s="23">
        <f>IF(AND(Learner_MktInv_Level&lt;2,Learner_MktInv_Level&gt;0),E55,"")</f>
      </c>
      <c r="E55" s="106" t="str">
        <f>"$"&amp;Learner_MktInv_Value&amp;" is not a substantial marketing investment. You need to get the word out if you want to sell enough mowers to break even."</f>
        <v>$0 is not a substantial marketing investment. You need to get the word out if you want to sell enough mowers to break even.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</row>
    <row r="56" ht="13.5" thickBot="1"/>
    <row r="57" spans="4:16" ht="12.75">
      <c r="D57" s="103" t="s">
        <v>106</v>
      </c>
      <c r="E57" s="104" t="s">
        <v>14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</row>
    <row r="58" spans="4:16" ht="13.5" thickBot="1">
      <c r="D58" s="23">
        <f>IF(Learner_MktInv_Level&gt;4,E58,"")</f>
      </c>
      <c r="E58" s="106" t="str">
        <f>"$"&amp;Learner_MktInv_Value&amp;" is substantially out of our budget.  Let us try to get the number down."</f>
        <v>$0 is substantially out of our budget.  Let us try to get the number down.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</row>
    <row r="59" ht="13.5" thickBot="1"/>
    <row r="60" spans="4:16" ht="12.75">
      <c r="D60" s="103" t="s">
        <v>21</v>
      </c>
      <c r="E60" s="104" t="s">
        <v>16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</row>
    <row r="61" spans="4:16" ht="13.5" thickBot="1">
      <c r="D61" s="23">
        <f>IF(AND(Projected_Demand&lt;110000,OR(Learner_Price_Level&lt;&gt;0,Learner_MktInv_Level&lt;&gt;0),Learner_Price_Value&gt;0),E61,"")</f>
      </c>
      <c r="E61" s="106" t="str">
        <f>"Your projected demand is not very high. Try adjusting your Price and Marketing Investment to drive higher demand."</f>
        <v>Your projected demand is not very high. Try adjusting your Price and Marketing Investment to drive higher demand.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ht="13.5" thickBot="1"/>
    <row r="63" spans="4:16" ht="12.75">
      <c r="D63" s="103" t="s">
        <v>22</v>
      </c>
      <c r="E63" s="104" t="s">
        <v>15</v>
      </c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5"/>
    </row>
    <row r="64" spans="4:16" ht="13.5" thickBot="1">
      <c r="D64" s="23">
        <f>IF(AND(Learner_Price_Level&gt;2,Learner_Price_Level&lt;5,Learner_MktInv_Level&gt;2,Learner_MktInv_Level&lt;5,Projected_Demand&gt;110000),E64,"")</f>
      </c>
      <c r="E64" s="106" t="str">
        <f>"Your marketing plan looks good. $"&amp;Learner_Price_Value&amp;" is a reasonable price, and with a $"&amp;Learner_MktInv_Value&amp;" marketing budget we will achieve great market penetration."</f>
        <v>Your marketing plan looks good. $0 is a reasonable price, and with a $0 marketing budget we will achieve great market penetration.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ht="13.5" thickBot="1"/>
    <row r="66" spans="4:16" ht="12.75">
      <c r="D66" s="103" t="s">
        <v>23</v>
      </c>
      <c r="E66" s="104" t="s">
        <v>15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5"/>
    </row>
    <row r="67" spans="4:16" ht="13.5" thickBot="1">
      <c r="D67" s="23">
        <f>IF(AND(D40="",D43="",D46="",D49="",D55="",D58="",D61="",D64=""),E67,"")</f>
      </c>
      <c r="E67" s="106" t="str">
        <f>"I don't have anything interesting to tell you."</f>
        <v>I don't have anything interesting to tell you.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</row>
  </sheetData>
  <mergeCells count="30">
    <mergeCell ref="D66:P66"/>
    <mergeCell ref="E67:P67"/>
    <mergeCell ref="E64:P64"/>
    <mergeCell ref="D63:P63"/>
    <mergeCell ref="D54:P54"/>
    <mergeCell ref="E49:P49"/>
    <mergeCell ref="E55:P55"/>
    <mergeCell ref="D51:P51"/>
    <mergeCell ref="E52:P52"/>
    <mergeCell ref="D57:P57"/>
    <mergeCell ref="E58:P58"/>
    <mergeCell ref="D60:P60"/>
    <mergeCell ref="E61:P61"/>
    <mergeCell ref="D36:J36"/>
    <mergeCell ref="E37:J37"/>
    <mergeCell ref="D45:P45"/>
    <mergeCell ref="D48:P48"/>
    <mergeCell ref="E46:P46"/>
    <mergeCell ref="D39:P39"/>
    <mergeCell ref="E40:P40"/>
    <mergeCell ref="D42:P42"/>
    <mergeCell ref="E43:P43"/>
    <mergeCell ref="C5:D5"/>
    <mergeCell ref="C14:D14"/>
    <mergeCell ref="C13:D13"/>
    <mergeCell ref="C9:D9"/>
    <mergeCell ref="I16:O16"/>
    <mergeCell ref="D34:P34"/>
    <mergeCell ref="D31:P31"/>
    <mergeCell ref="D32:P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35</v>
      </c>
      <c r="B2">
        <v>1</v>
      </c>
    </row>
    <row r="3" spans="1:2" ht="12.75">
      <c r="A3" t="s">
        <v>36</v>
      </c>
      <c r="B3">
        <v>1</v>
      </c>
    </row>
    <row r="4" spans="1:2" ht="12.75">
      <c r="A4" t="s">
        <v>37</v>
      </c>
      <c r="B4" t="s">
        <v>94</v>
      </c>
    </row>
    <row r="5" spans="1:2" ht="12.75">
      <c r="A5" t="s">
        <v>38</v>
      </c>
      <c r="B5">
        <v>1</v>
      </c>
    </row>
    <row r="6" spans="1:2" ht="12.75">
      <c r="A6" t="s">
        <v>39</v>
      </c>
      <c r="B6">
        <v>0</v>
      </c>
    </row>
    <row r="7" spans="1:2" ht="12.75">
      <c r="A7" t="s">
        <v>40</v>
      </c>
      <c r="B7">
        <v>0</v>
      </c>
    </row>
    <row r="8" spans="1:2" ht="12.75">
      <c r="A8" t="s">
        <v>60</v>
      </c>
      <c r="B8" t="s">
        <v>41</v>
      </c>
    </row>
    <row r="9" spans="1:2" ht="12.75">
      <c r="A9" t="s">
        <v>61</v>
      </c>
      <c r="B9" t="s">
        <v>42</v>
      </c>
    </row>
    <row r="10" spans="1:2" ht="12.75">
      <c r="A10" t="s">
        <v>62</v>
      </c>
      <c r="B10" t="s">
        <v>112</v>
      </c>
    </row>
    <row r="11" spans="1:2" ht="12.75">
      <c r="A11" t="s">
        <v>63</v>
      </c>
      <c r="B11" t="s">
        <v>41</v>
      </c>
    </row>
    <row r="12" spans="1:2" ht="12.75">
      <c r="A12" t="s">
        <v>70</v>
      </c>
      <c r="B12" t="s">
        <v>41</v>
      </c>
    </row>
    <row r="13" spans="1:2" ht="12.75">
      <c r="A13" t="s">
        <v>71</v>
      </c>
      <c r="B13" t="s">
        <v>42</v>
      </c>
    </row>
    <row r="14" spans="1:2" ht="12.75">
      <c r="A14" t="s">
        <v>72</v>
      </c>
      <c r="B14" t="s">
        <v>79</v>
      </c>
    </row>
    <row r="15" spans="1:2" ht="12.75">
      <c r="A15" t="s">
        <v>73</v>
      </c>
      <c r="B15" t="s">
        <v>41</v>
      </c>
    </row>
    <row r="16" spans="1:2" ht="12.75">
      <c r="A16" t="s">
        <v>84</v>
      </c>
      <c r="B16" t="s">
        <v>41</v>
      </c>
    </row>
    <row r="17" spans="1:2" ht="12.75">
      <c r="A17" t="s">
        <v>85</v>
      </c>
      <c r="B17" t="s">
        <v>42</v>
      </c>
    </row>
    <row r="18" spans="1:2" ht="12.75">
      <c r="A18" t="s">
        <v>86</v>
      </c>
      <c r="B18" t="s">
        <v>107</v>
      </c>
    </row>
    <row r="19" spans="1:2" ht="12.75">
      <c r="A19" t="s">
        <v>87</v>
      </c>
      <c r="B19" t="s">
        <v>41</v>
      </c>
    </row>
    <row r="20" spans="1:2" ht="12.75">
      <c r="A20" t="s">
        <v>43</v>
      </c>
      <c r="B20" t="s">
        <v>95</v>
      </c>
    </row>
    <row r="21" spans="1:2" ht="12.75">
      <c r="A21" t="s">
        <v>44</v>
      </c>
      <c r="B21" t="s">
        <v>96</v>
      </c>
    </row>
    <row r="22" spans="1:2" ht="12.75">
      <c r="A22" t="s">
        <v>45</v>
      </c>
      <c r="B22">
        <v>0</v>
      </c>
    </row>
    <row r="23" spans="1:2" ht="12.75">
      <c r="A23" t="s">
        <v>46</v>
      </c>
      <c r="B23" t="s">
        <v>69</v>
      </c>
    </row>
    <row r="24" spans="1:2" ht="12.75">
      <c r="A24" t="s">
        <v>47</v>
      </c>
      <c r="B24">
        <v>3</v>
      </c>
    </row>
    <row r="25" spans="1:2" ht="12.75">
      <c r="A25" t="s">
        <v>48</v>
      </c>
      <c r="B25">
        <v>10092543</v>
      </c>
    </row>
    <row r="26" spans="1:2" ht="12.75">
      <c r="A26" t="s">
        <v>49</v>
      </c>
      <c r="B26" t="s">
        <v>68</v>
      </c>
    </row>
    <row r="27" spans="1:2" ht="12.75">
      <c r="A27" t="s">
        <v>50</v>
      </c>
      <c r="B27">
        <v>16777215</v>
      </c>
    </row>
    <row r="28" spans="1:2" ht="12.75">
      <c r="A28" t="s">
        <v>51</v>
      </c>
      <c r="B28">
        <v>0</v>
      </c>
    </row>
    <row r="29" spans="1:2" ht="12.75">
      <c r="A29" t="s">
        <v>52</v>
      </c>
      <c r="B29">
        <v>0</v>
      </c>
    </row>
    <row r="30" spans="1:2" ht="12.75">
      <c r="A30" t="s">
        <v>53</v>
      </c>
      <c r="B30">
        <v>0</v>
      </c>
    </row>
    <row r="31" spans="1:2" ht="12.75">
      <c r="A31" t="s">
        <v>54</v>
      </c>
      <c r="B31">
        <v>0</v>
      </c>
    </row>
    <row r="32" spans="1:2" ht="12.75">
      <c r="A32" t="s">
        <v>55</v>
      </c>
      <c r="B32">
        <v>2</v>
      </c>
    </row>
    <row r="33" spans="1:2" ht="12.75">
      <c r="A33" t="s">
        <v>56</v>
      </c>
      <c r="B33">
        <v>0</v>
      </c>
    </row>
    <row r="34" spans="1:2" ht="12.75">
      <c r="A34" t="s">
        <v>57</v>
      </c>
      <c r="B34">
        <v>750</v>
      </c>
    </row>
    <row r="35" spans="1:2" ht="12.75">
      <c r="A35" t="s">
        <v>58</v>
      </c>
      <c r="B35">
        <v>80</v>
      </c>
    </row>
    <row r="36" spans="1:2" ht="12.75">
      <c r="A36" t="s">
        <v>64</v>
      </c>
      <c r="B36" t="s">
        <v>41</v>
      </c>
    </row>
    <row r="37" spans="1:2" ht="12.75">
      <c r="A37" t="s">
        <v>65</v>
      </c>
      <c r="B37" t="s">
        <v>42</v>
      </c>
    </row>
    <row r="38" spans="1:2" ht="12.75">
      <c r="A38" t="s">
        <v>66</v>
      </c>
      <c r="B38" t="s">
        <v>112</v>
      </c>
    </row>
    <row r="39" spans="1:2" ht="12.75">
      <c r="A39" t="s">
        <v>67</v>
      </c>
      <c r="B39" t="s">
        <v>41</v>
      </c>
    </row>
    <row r="40" spans="1:2" ht="12.75">
      <c r="A40" t="s">
        <v>74</v>
      </c>
      <c r="B40" t="s">
        <v>41</v>
      </c>
    </row>
    <row r="41" spans="1:2" ht="12.75">
      <c r="A41" t="s">
        <v>75</v>
      </c>
      <c r="B41" t="s">
        <v>42</v>
      </c>
    </row>
    <row r="42" spans="1:2" ht="12.75">
      <c r="A42" t="s">
        <v>76</v>
      </c>
      <c r="B42" t="s">
        <v>79</v>
      </c>
    </row>
    <row r="43" spans="1:2" ht="12.75">
      <c r="A43" t="s">
        <v>77</v>
      </c>
      <c r="B43" t="s">
        <v>41</v>
      </c>
    </row>
    <row r="44" spans="1:2" ht="12.75">
      <c r="A44" t="s">
        <v>88</v>
      </c>
      <c r="B44" t="s">
        <v>59</v>
      </c>
    </row>
    <row r="45" spans="1:2" ht="12.75">
      <c r="A45" t="s">
        <v>89</v>
      </c>
      <c r="B45" t="s">
        <v>42</v>
      </c>
    </row>
    <row r="46" spans="1:2" ht="12.75">
      <c r="A46" t="s">
        <v>90</v>
      </c>
      <c r="B46" t="s">
        <v>107</v>
      </c>
    </row>
    <row r="47" spans="1:2" ht="12.75">
      <c r="A47" t="s">
        <v>91</v>
      </c>
      <c r="B47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Programming</dc:title>
  <dc:subject/>
  <dc:creator>Michael R. Smialek</dc:creator>
  <cp:keywords/>
  <dc:description/>
  <cp:lastModifiedBy>Jeffrey_S_Zakem</cp:lastModifiedBy>
  <dcterms:created xsi:type="dcterms:W3CDTF">2002-10-28T18:49:08Z</dcterms:created>
  <dcterms:modified xsi:type="dcterms:W3CDTF">2006-07-28T20:50:25Z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